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4" sheetId="14" r:id="rId1"/>
  </sheets>
  <calcPr calcId="145621"/>
</workbook>
</file>

<file path=xl/calcChain.xml><?xml version="1.0" encoding="utf-8"?>
<calcChain xmlns="http://schemas.openxmlformats.org/spreadsheetml/2006/main">
  <c r="I58" i="14" l="1"/>
  <c r="I66" i="14"/>
  <c r="I30" i="14"/>
  <c r="I9" i="14"/>
  <c r="N58" i="14"/>
  <c r="N53" i="14"/>
  <c r="M53" i="14"/>
  <c r="N46" i="14"/>
  <c r="N32" i="14"/>
  <c r="M30" i="14"/>
  <c r="N9" i="14"/>
  <c r="O9" i="14"/>
  <c r="N30" i="14" l="1"/>
  <c r="Q69" i="14"/>
  <c r="Q34" i="14"/>
  <c r="P74" i="14"/>
  <c r="I74" i="14"/>
  <c r="P72" i="14"/>
  <c r="I72" i="14"/>
  <c r="F72" i="14" s="1"/>
  <c r="P39" i="14"/>
  <c r="F39" i="14" s="1"/>
  <c r="I39" i="14"/>
  <c r="I40" i="14"/>
  <c r="P40" i="14"/>
  <c r="P37" i="14"/>
  <c r="I37" i="14"/>
  <c r="F37" i="14" s="1"/>
  <c r="F40" i="14" l="1"/>
  <c r="F74" i="14"/>
  <c r="M46" i="14"/>
  <c r="M32" i="14"/>
  <c r="M69" i="14"/>
  <c r="M58" i="14" s="1"/>
  <c r="I64" i="14"/>
  <c r="I23" i="14"/>
  <c r="I13" i="14"/>
  <c r="I11" i="14"/>
  <c r="M9" i="14"/>
  <c r="G16" i="14" l="1"/>
  <c r="F70" i="14" l="1"/>
  <c r="F12" i="14"/>
  <c r="T69" i="14"/>
  <c r="S69" i="14"/>
  <c r="R69" i="14"/>
  <c r="O69" i="14"/>
  <c r="L69" i="14"/>
  <c r="K69" i="14"/>
  <c r="J69" i="14"/>
  <c r="H69" i="14"/>
  <c r="G69" i="14"/>
  <c r="G34" i="14"/>
  <c r="G32" i="14" s="1"/>
  <c r="H34" i="14"/>
  <c r="Q32" i="14"/>
  <c r="S34" i="14"/>
  <c r="S32" i="14" s="1"/>
  <c r="T34" i="14"/>
  <c r="T32" i="14" s="1"/>
  <c r="R34" i="14"/>
  <c r="R32" i="14" s="1"/>
  <c r="O34" i="14"/>
  <c r="O32" i="14" s="1"/>
  <c r="L34" i="14"/>
  <c r="L32" i="14" s="1"/>
  <c r="K34" i="14"/>
  <c r="K32" i="14" s="1"/>
  <c r="J34" i="14"/>
  <c r="J32" i="14" s="1"/>
  <c r="I34" i="14" l="1"/>
  <c r="T58" i="14"/>
  <c r="S58" i="14"/>
  <c r="Q58" i="14"/>
  <c r="O58" i="14"/>
  <c r="L58" i="14"/>
  <c r="K58" i="14"/>
  <c r="J58" i="14"/>
  <c r="H58" i="14"/>
  <c r="G58" i="14"/>
  <c r="P73" i="14"/>
  <c r="F73" i="14" s="1"/>
  <c r="P75" i="14"/>
  <c r="P76" i="14"/>
  <c r="I73" i="14"/>
  <c r="I75" i="14"/>
  <c r="I76" i="14"/>
  <c r="P67" i="14"/>
  <c r="I67" i="14"/>
  <c r="P65" i="14"/>
  <c r="I65" i="14"/>
  <c r="T53" i="14"/>
  <c r="S53" i="14"/>
  <c r="R53" i="14"/>
  <c r="Q53" i="14"/>
  <c r="O53" i="14"/>
  <c r="L53" i="14"/>
  <c r="K53" i="14"/>
  <c r="J53" i="14"/>
  <c r="H53" i="14"/>
  <c r="G53" i="14"/>
  <c r="P51" i="14"/>
  <c r="I51" i="14"/>
  <c r="T46" i="14"/>
  <c r="S46" i="14"/>
  <c r="R46" i="14"/>
  <c r="Q46" i="14"/>
  <c r="O46" i="14"/>
  <c r="L46" i="14"/>
  <c r="K46" i="14"/>
  <c r="J46" i="14"/>
  <c r="H46" i="14"/>
  <c r="G46" i="14"/>
  <c r="H32" i="14"/>
  <c r="T9" i="14"/>
  <c r="S9" i="14"/>
  <c r="R9" i="14"/>
  <c r="L9" i="14"/>
  <c r="K9" i="14"/>
  <c r="J9" i="14"/>
  <c r="H9" i="14"/>
  <c r="Q16" i="14"/>
  <c r="Q9" i="14" s="1"/>
  <c r="P9" i="14" s="1"/>
  <c r="G9" i="14"/>
  <c r="P11" i="14"/>
  <c r="F11" i="14" s="1"/>
  <c r="P13" i="14"/>
  <c r="F13" i="14" s="1"/>
  <c r="P14" i="14"/>
  <c r="P15" i="14"/>
  <c r="P17" i="14"/>
  <c r="P18" i="14"/>
  <c r="P19" i="14"/>
  <c r="P20" i="14"/>
  <c r="P21" i="14"/>
  <c r="P22" i="14"/>
  <c r="P23" i="14"/>
  <c r="F23" i="14" s="1"/>
  <c r="P24" i="14"/>
  <c r="P25" i="14"/>
  <c r="P26" i="14"/>
  <c r="P27" i="14"/>
  <c r="P28" i="14"/>
  <c r="P29" i="14"/>
  <c r="P31" i="14"/>
  <c r="P33" i="14"/>
  <c r="P35" i="14"/>
  <c r="P36" i="14"/>
  <c r="P38" i="14"/>
  <c r="P41" i="14"/>
  <c r="P42" i="14"/>
  <c r="P43" i="14"/>
  <c r="P44" i="14"/>
  <c r="P45" i="14"/>
  <c r="P47" i="14"/>
  <c r="P48" i="14"/>
  <c r="P49" i="14"/>
  <c r="P50" i="14"/>
  <c r="P52" i="14"/>
  <c r="P54" i="14"/>
  <c r="P55" i="14"/>
  <c r="P56" i="14"/>
  <c r="P57" i="14"/>
  <c r="P59" i="14"/>
  <c r="P60" i="14"/>
  <c r="P61" i="14"/>
  <c r="P62" i="14"/>
  <c r="P63" i="14"/>
  <c r="P64" i="14"/>
  <c r="F64" i="14" s="1"/>
  <c r="P66" i="14"/>
  <c r="P68" i="14"/>
  <c r="P71" i="14"/>
  <c r="P77" i="14"/>
  <c r="P78" i="14"/>
  <c r="P79" i="14"/>
  <c r="P80" i="14"/>
  <c r="P81" i="14"/>
  <c r="P82" i="14"/>
  <c r="P83" i="14"/>
  <c r="P84" i="14"/>
  <c r="P86" i="14"/>
  <c r="I14" i="14"/>
  <c r="F14" i="14" s="1"/>
  <c r="I15" i="14"/>
  <c r="I16" i="14"/>
  <c r="I17" i="14"/>
  <c r="I18" i="14"/>
  <c r="I19" i="14"/>
  <c r="I20" i="14"/>
  <c r="F20" i="14" s="1"/>
  <c r="I21" i="14"/>
  <c r="I22" i="14"/>
  <c r="I24" i="14"/>
  <c r="I25" i="14"/>
  <c r="I26" i="14"/>
  <c r="F26" i="14" s="1"/>
  <c r="I27" i="14"/>
  <c r="I28" i="14"/>
  <c r="I29" i="14"/>
  <c r="I31" i="14"/>
  <c r="I33" i="14"/>
  <c r="I35" i="14"/>
  <c r="F35" i="14" s="1"/>
  <c r="I36" i="14"/>
  <c r="I38" i="14"/>
  <c r="I41" i="14"/>
  <c r="I42" i="14"/>
  <c r="I43" i="14"/>
  <c r="I44" i="14"/>
  <c r="F44" i="14" s="1"/>
  <c r="I45" i="14"/>
  <c r="F45" i="14" s="1"/>
  <c r="I47" i="14"/>
  <c r="I48" i="14"/>
  <c r="I49" i="14"/>
  <c r="I50" i="14"/>
  <c r="I52" i="14"/>
  <c r="F52" i="14" s="1"/>
  <c r="I54" i="14"/>
  <c r="F54" i="14" s="1"/>
  <c r="I55" i="14"/>
  <c r="I56" i="14"/>
  <c r="I57" i="14"/>
  <c r="I59" i="14"/>
  <c r="I60" i="14"/>
  <c r="I61" i="14"/>
  <c r="F61" i="14" s="1"/>
  <c r="I62" i="14"/>
  <c r="I63" i="14"/>
  <c r="I68" i="14"/>
  <c r="I71" i="14"/>
  <c r="I77" i="14"/>
  <c r="F77" i="14" s="1"/>
  <c r="I78" i="14"/>
  <c r="I79" i="14"/>
  <c r="I80" i="14"/>
  <c r="I81" i="14"/>
  <c r="F81" i="14" s="1"/>
  <c r="I82" i="14"/>
  <c r="F82" i="14" s="1"/>
  <c r="I83" i="14"/>
  <c r="F83" i="14" s="1"/>
  <c r="I84" i="14"/>
  <c r="I85" i="14"/>
  <c r="I86" i="14"/>
  <c r="F86" i="14" l="1"/>
  <c r="F79" i="14"/>
  <c r="L30" i="14"/>
  <c r="F80" i="14"/>
  <c r="F84" i="14"/>
  <c r="F78" i="14"/>
  <c r="I46" i="14"/>
  <c r="J30" i="14"/>
  <c r="I53" i="14"/>
  <c r="F48" i="14"/>
  <c r="F63" i="14"/>
  <c r="F56" i="14"/>
  <c r="F59" i="14"/>
  <c r="F50" i="14"/>
  <c r="F43" i="14"/>
  <c r="F18" i="14"/>
  <c r="F49" i="14"/>
  <c r="F31" i="14"/>
  <c r="F41" i="14"/>
  <c r="F42" i="14"/>
  <c r="F24" i="14"/>
  <c r="F62" i="14"/>
  <c r="F55" i="14"/>
  <c r="F47" i="14"/>
  <c r="F75" i="14"/>
  <c r="F33" i="14"/>
  <c r="F25" i="14"/>
  <c r="F17" i="14"/>
  <c r="F28" i="14"/>
  <c r="F22" i="14"/>
  <c r="F71" i="14"/>
  <c r="F29" i="14"/>
  <c r="F38" i="14"/>
  <c r="F36" i="14"/>
  <c r="F27" i="14"/>
  <c r="F21" i="14"/>
  <c r="F57" i="14"/>
  <c r="F19" i="14"/>
  <c r="F67" i="14"/>
  <c r="F15" i="14"/>
  <c r="F68" i="14"/>
  <c r="F60" i="14"/>
  <c r="F66" i="14"/>
  <c r="F51" i="14"/>
  <c r="F65" i="14"/>
  <c r="F76" i="14"/>
  <c r="P16" i="14"/>
  <c r="F16" i="14" s="1"/>
  <c r="P53" i="14"/>
  <c r="P69" i="14"/>
  <c r="R58" i="14"/>
  <c r="P58" i="14" s="1"/>
  <c r="I69" i="14"/>
  <c r="H30" i="14"/>
  <c r="S30" i="14"/>
  <c r="P46" i="14"/>
  <c r="K30" i="14"/>
  <c r="O30" i="14"/>
  <c r="T30" i="14"/>
  <c r="G30" i="14"/>
  <c r="G85" i="14" s="1"/>
  <c r="Q30" i="14"/>
  <c r="P34" i="14"/>
  <c r="F34" i="14" s="1"/>
  <c r="F9" i="14"/>
  <c r="P32" i="14"/>
  <c r="I32" i="14"/>
  <c r="F46" i="14" l="1"/>
  <c r="F53" i="14"/>
  <c r="F32" i="14"/>
  <c r="F58" i="14"/>
  <c r="F69" i="14"/>
  <c r="R30" i="14"/>
  <c r="P30" i="14" s="1"/>
  <c r="P85" i="14"/>
  <c r="F85" i="14" s="1"/>
  <c r="F30" i="14" l="1"/>
</calcChain>
</file>

<file path=xl/sharedStrings.xml><?xml version="1.0" encoding="utf-8"?>
<sst xmlns="http://schemas.openxmlformats.org/spreadsheetml/2006/main" count="147" uniqueCount="112">
  <si>
    <t>Наименование показателя</t>
  </si>
  <si>
    <t>Код строки</t>
  </si>
  <si>
    <t>Код по бюджетной классифика-ции Российской Федерации</t>
  </si>
  <si>
    <t>Код дополнительного аналитического трехзначного классификатора «Направление»</t>
  </si>
  <si>
    <t>Классификация расходов контрактной системы КРКС</t>
  </si>
  <si>
    <t xml:space="preserve">Всего (руб.) </t>
  </si>
  <si>
    <t>Объем финансового обеспечения, руб. (с точностью до двух знаков после запятой - 0,00)</t>
  </si>
  <si>
    <t xml:space="preserve">Субсидия на финансовое обеспечение выполнения государственного задания из областного бюджета, субъекта Российской Федерации 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</si>
  <si>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</si>
  <si>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</si>
  <si>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Средства обязательного медицинского страхова-ния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</si>
  <si>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</si>
  <si>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</si>
  <si>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Всего из них</t>
  </si>
  <si>
    <t>от оплаты за оказанные гарантированные услуги</t>
  </si>
  <si>
    <t>от оплаты за оказанные дополнительные услуги</t>
  </si>
  <si>
    <t>от грантов</t>
  </si>
  <si>
    <t>9.1</t>
  </si>
  <si>
    <t>9.2</t>
  </si>
  <si>
    <t>9.3</t>
  </si>
  <si>
    <t>11.1</t>
  </si>
  <si>
    <t>11.2</t>
  </si>
  <si>
    <t>11.3</t>
  </si>
  <si>
    <t>Поступления от доходов, всего:</t>
  </si>
  <si>
    <t>доходы от собственности</t>
  </si>
  <si>
    <t>из них:</t>
  </si>
  <si>
    <t>1.</t>
  </si>
  <si>
    <t>2.</t>
  </si>
  <si>
    <t>...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</si>
  <si>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</si>
  <si>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</si>
  <si>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</si>
  <si>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</si>
  <si>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</si>
  <si>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</si>
  <si>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</si>
  <si>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на выплаты персоналу, всего: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</si>
  <si>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</si>
  <si>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</si>
  <si>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</si>
  <si>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</si>
  <si>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</si>
  <si>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</si>
  <si>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</si>
  <si>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услуг), всего</t>
  </si>
  <si>
    <t>пособия по социальной помощи населению</t>
  </si>
  <si>
    <t>прочие расходы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</si>
  <si>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</si>
  <si>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</si>
  <si>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</si>
  <si>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</si>
  <si>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</si>
  <si>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</si>
  <si>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</si>
  <si>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</si>
  <si>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</si>
  <si>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</si>
  <si>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</si>
  <si>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</si>
  <si>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</si>
  <si>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</si>
  <si>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</si>
  <si>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</si>
  <si>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</si>
  <si>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Целевая субсидия «На реализацию мероприятий по повышению оплаты труда прочим категориям работников областных государственных учреждений»</t>
  </si>
  <si>
    <t>Целевая субсидия «На повышение оплаты труда отдельным категориям работников бюджетной сферы»</t>
  </si>
  <si>
    <t>Целевая субсидия «на обеспечение минимального размера оплаты труда»</t>
  </si>
  <si>
    <t>Спонсорские средства</t>
  </si>
  <si>
    <t>11.4</t>
  </si>
  <si>
    <t>1. Субсидия на выполнение государственного задания</t>
  </si>
  <si>
    <t>2. Поступление от оказание учреждением гарантированных услуг</t>
  </si>
  <si>
    <t>001</t>
  </si>
  <si>
    <t>1002 0000000000 111 211</t>
  </si>
  <si>
    <t>1002 0000000000 119 213</t>
  </si>
  <si>
    <t>021</t>
  </si>
  <si>
    <t>1002 0000000000 112 212</t>
  </si>
  <si>
    <t>1. Земельный налог</t>
  </si>
  <si>
    <t>2. Налог на имущество</t>
  </si>
  <si>
    <t>3. Транспортный налог</t>
  </si>
  <si>
    <t>4. Экология</t>
  </si>
  <si>
    <t>1002 0000000000 853 291</t>
  </si>
  <si>
    <t>000</t>
  </si>
  <si>
    <t>009</t>
  </si>
  <si>
    <t>010</t>
  </si>
  <si>
    <t>011</t>
  </si>
  <si>
    <t>штрафы, пени</t>
  </si>
  <si>
    <t>131</t>
  </si>
  <si>
    <t>1002 0000000000 853 293</t>
  </si>
  <si>
    <t>1002 0000000000 244 221</t>
  </si>
  <si>
    <t>002</t>
  </si>
  <si>
    <t>Расходы на капитальный ремонт</t>
  </si>
  <si>
    <t>1002 0000000000 244 225</t>
  </si>
  <si>
    <t>1002 0000000000 243 225</t>
  </si>
  <si>
    <t>страхование</t>
  </si>
  <si>
    <t>1002 0000000000 244 226</t>
  </si>
  <si>
    <t>1002 0000000000 244 227</t>
  </si>
  <si>
    <t>1002 0000000000 244 310</t>
  </si>
  <si>
    <t>Продукты питания</t>
  </si>
  <si>
    <t>Медикаменты</t>
  </si>
  <si>
    <t>Мягкий инвентарь</t>
  </si>
  <si>
    <t>Прочие расходы</t>
  </si>
  <si>
    <t>1002 0000000000 244 340</t>
  </si>
  <si>
    <t>012</t>
  </si>
  <si>
    <t>013</t>
  </si>
  <si>
    <t>1002 0000000000 851 291</t>
  </si>
  <si>
    <t>1002 0000000000 852 291</t>
  </si>
  <si>
    <t>1002 0000000000 244 223</t>
  </si>
  <si>
    <t xml:space="preserve">II. Показатели по поступлениям и выплатам
учреждения (подразделения)
на __________________ 2018 г.
</t>
  </si>
  <si>
    <t>Субсидия на реализацию Перечня мероприятий по обеспечению пожарной безопасности учреждений социальной защиты населения на 2018 год (Приказ Министерства социального развития Саратовской области от 11.01.2018 года № 8). 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«Защита населения и территорий от чрезвычайных ситуаций, обеспечение пожарной безопасности до 2020 года».</t>
  </si>
  <si>
    <t>9.4</t>
  </si>
  <si>
    <t>180</t>
  </si>
  <si>
    <t>Субсидия на реализацию основного мероприятия 2.1. подпрограммы 2 "Профилактика терроризма и экстремизма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 до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</si>
</sst>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EB389B84AD87D278A60C7E7C2077DFA38465C1987DD8195C8624D6C56324F916827D4F1AF51BH0t7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6"/>
  <sheetViews>
    <sheetView tabSelected="1" zoomScale="80" zoomScaleNormal="80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L12" sqref="L12"/>
    </sheetView>
  </sheetViews>
  <sheetFormatPr defaultRowHeight="15" x14ac:dyDescent="0.25"/>
  <cols>
    <col min="1" max="1" width="17.85546875" customWidth="1"/>
    <col min="2" max="2" width="6.7109375" customWidth="1"/>
    <col min="3" max="3" width="24.5703125" customWidth="1"/>
    <col min="6" max="6" width="14.42578125" customWidth="1"/>
    <col min="7" max="7" width="15.140625" customWidth="1"/>
    <col min="8" max="8" width="12.28515625" bestFit="1" customWidth="1"/>
    <col min="9" max="9" width="19.140625" customWidth="1"/>
    <col min="10" max="10" width="11.28515625" bestFit="1" customWidth="1"/>
    <col min="11" max="11" width="10.85546875" customWidth="1"/>
    <col min="12" max="12" width="10.85546875" bestFit="1" customWidth="1"/>
    <col min="13" max="14" width="17.5703125" customWidth="1"/>
    <col min="15" max="15" width="10.5703125" customWidth="1"/>
    <col min="16" max="16" width="14" customWidth="1"/>
    <col min="17" max="17" width="12.85546875" customWidth="1"/>
  </cols>
  <sheetData>
    <row r="2" spans="1:20" ht="63" customHeight="1" x14ac:dyDescent="0.25">
      <c r="A2" s="17" t="s">
        <v>107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1:20" ht="23.2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22" t="s">
        <v>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4.25" customHeight="1" x14ac:dyDescent="0.25">
      <c r="A5" s="16"/>
      <c r="B5" s="16"/>
      <c r="C5" s="16"/>
      <c r="D5" s="16"/>
      <c r="E5" s="16"/>
      <c r="F5" s="16" t="s">
        <v>5</v>
      </c>
      <c r="G5" s="21" t="s">
        <v>11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61.5" customHeight="1" x14ac:dyDescent="0.25">
      <c r="A6" s="16"/>
      <c r="B6" s="16"/>
      <c r="C6" s="16"/>
      <c r="D6" s="16"/>
      <c r="E6" s="16"/>
      <c r="F6" s="16"/>
      <c r="G6" s="16" t="s">
        <v>7</v>
      </c>
      <c r="H6" s="16" t="s">
        <v>8</v>
      </c>
      <c r="I6" s="26" t="s">
        <v>9</v>
      </c>
      <c r="J6" s="25" t="s">
        <v>65</v>
      </c>
      <c r="K6" s="25" t="s">
        <v>64</v>
      </c>
      <c r="L6" s="25" t="s">
        <v>66</v>
      </c>
      <c r="M6" s="27" t="s">
        <v>108</v>
      </c>
      <c r="N6" s="27" t="s">
        <v>111</v>
      </c>
      <c r="O6" s="16" t="s">
        <v>10</v>
      </c>
      <c r="P6" s="18" t="s">
        <v>12</v>
      </c>
      <c r="Q6" s="19"/>
      <c r="R6" s="19"/>
      <c r="S6" s="19"/>
      <c r="T6" s="20"/>
    </row>
    <row r="7" spans="1:20" ht="177.75" customHeight="1" x14ac:dyDescent="0.25">
      <c r="A7" s="16"/>
      <c r="B7" s="16"/>
      <c r="C7" s="16"/>
      <c r="D7" s="16"/>
      <c r="E7" s="16"/>
      <c r="F7" s="16"/>
      <c r="G7" s="16"/>
      <c r="H7" s="16"/>
      <c r="I7" s="26"/>
      <c r="J7" s="25"/>
      <c r="K7" s="25"/>
      <c r="L7" s="25"/>
      <c r="M7" s="28"/>
      <c r="N7" s="28"/>
      <c r="O7" s="16"/>
      <c r="P7" s="2" t="s">
        <v>13</v>
      </c>
      <c r="Q7" s="2" t="s">
        <v>14</v>
      </c>
      <c r="R7" s="2" t="s">
        <v>15</v>
      </c>
      <c r="S7" s="2" t="s">
        <v>67</v>
      </c>
      <c r="T7" s="2" t="s">
        <v>16</v>
      </c>
    </row>
    <row r="8" spans="1:20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" t="s">
        <v>17</v>
      </c>
      <c r="K8" s="4" t="s">
        <v>18</v>
      </c>
      <c r="L8" s="4" t="s">
        <v>19</v>
      </c>
      <c r="M8" s="4" t="s">
        <v>109</v>
      </c>
      <c r="N8" s="4"/>
      <c r="O8" s="3">
        <v>10</v>
      </c>
      <c r="P8" s="3">
        <v>11</v>
      </c>
      <c r="Q8" s="4" t="s">
        <v>20</v>
      </c>
      <c r="R8" s="4" t="s">
        <v>21</v>
      </c>
      <c r="S8" s="4" t="s">
        <v>22</v>
      </c>
      <c r="T8" s="4" t="s">
        <v>68</v>
      </c>
    </row>
    <row r="9" spans="1:20" ht="47.25" customHeight="1" x14ac:dyDescent="0.25">
      <c r="A9" s="5" t="s">
        <v>23</v>
      </c>
      <c r="B9" s="6">
        <v>100</v>
      </c>
      <c r="C9" s="11"/>
      <c r="D9" s="11"/>
      <c r="E9" s="9"/>
      <c r="F9" s="10">
        <f>G9+H9+I9+O9+P9</f>
        <v>13340538</v>
      </c>
      <c r="G9" s="10">
        <f>G11+G16+G21+G22+G23+G24+G25</f>
        <v>7849955</v>
      </c>
      <c r="H9" s="10">
        <f>H11+H16+H21+H22+H23+H24+H25</f>
        <v>0</v>
      </c>
      <c r="I9" s="10">
        <f>J9+K9+L9+M9+N9</f>
        <v>1190583</v>
      </c>
      <c r="J9" s="10">
        <f t="shared" ref="J9:O9" si="0">J11+J16+J21+J22+J23+J24+J25</f>
        <v>809495</v>
      </c>
      <c r="K9" s="10">
        <f t="shared" si="0"/>
        <v>63900</v>
      </c>
      <c r="L9" s="10">
        <f t="shared" si="0"/>
        <v>153790</v>
      </c>
      <c r="M9" s="10">
        <f t="shared" si="0"/>
        <v>64000</v>
      </c>
      <c r="N9" s="10">
        <f t="shared" si="0"/>
        <v>99398</v>
      </c>
      <c r="O9" s="10">
        <f t="shared" si="0"/>
        <v>0</v>
      </c>
      <c r="P9" s="10">
        <f>Q9+R9+T9</f>
        <v>4300000</v>
      </c>
      <c r="Q9" s="10">
        <f t="shared" ref="Q9:T9" si="1">Q11+Q16+Q21+Q22+Q23+Q24+Q25</f>
        <v>4300000</v>
      </c>
      <c r="R9" s="10">
        <f t="shared" si="1"/>
        <v>0</v>
      </c>
      <c r="S9" s="10">
        <f t="shared" si="1"/>
        <v>0</v>
      </c>
      <c r="T9" s="10">
        <f t="shared" si="1"/>
        <v>0</v>
      </c>
    </row>
    <row r="10" spans="1:20" ht="13.5" customHeight="1" x14ac:dyDescent="0.25">
      <c r="A10" s="5" t="s">
        <v>11</v>
      </c>
      <c r="B10" s="5"/>
      <c r="C10" s="11"/>
      <c r="D10" s="11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5.25" customHeight="1" x14ac:dyDescent="0.25">
      <c r="A11" s="5" t="s">
        <v>24</v>
      </c>
      <c r="B11" s="6">
        <v>110</v>
      </c>
      <c r="C11" s="11"/>
      <c r="D11" s="11"/>
      <c r="E11" s="9"/>
      <c r="F11" s="8">
        <f>G11+H11+I11+O11+P11</f>
        <v>0</v>
      </c>
      <c r="G11" s="8"/>
      <c r="H11" s="8"/>
      <c r="I11" s="8">
        <f>J11+K11+L11+M11</f>
        <v>0</v>
      </c>
      <c r="J11" s="8"/>
      <c r="K11" s="8"/>
      <c r="L11" s="8"/>
      <c r="M11" s="8"/>
      <c r="N11" s="8"/>
      <c r="O11" s="8"/>
      <c r="P11" s="8">
        <f>Q11+R11+T11</f>
        <v>0</v>
      </c>
      <c r="Q11" s="8"/>
      <c r="R11" s="8"/>
      <c r="S11" s="8"/>
      <c r="T11" s="8"/>
    </row>
    <row r="12" spans="1:20" x14ac:dyDescent="0.25">
      <c r="A12" s="5" t="s">
        <v>25</v>
      </c>
      <c r="B12" s="5"/>
      <c r="C12" s="11"/>
      <c r="D12" s="11"/>
      <c r="E12" s="9"/>
      <c r="F12" s="8">
        <f>G12+H12+I12+O12+P12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5" t="s">
        <v>26</v>
      </c>
      <c r="B13" s="6">
        <v>111</v>
      </c>
      <c r="C13" s="11"/>
      <c r="D13" s="11"/>
      <c r="E13" s="9"/>
      <c r="F13" s="8">
        <f>G13+H13+I13+O13+P13</f>
        <v>0</v>
      </c>
      <c r="G13" s="8"/>
      <c r="H13" s="8"/>
      <c r="I13" s="8">
        <f t="shared" ref="I13:I83" si="2">J13+K13+L13</f>
        <v>0</v>
      </c>
      <c r="J13" s="8"/>
      <c r="K13" s="8"/>
      <c r="L13" s="8"/>
      <c r="M13" s="8"/>
      <c r="N13" s="8"/>
      <c r="O13" s="8"/>
      <c r="P13" s="8">
        <f t="shared" ref="P13:P38" si="3">Q13+R13+T13</f>
        <v>0</v>
      </c>
      <c r="Q13" s="8"/>
      <c r="R13" s="8"/>
      <c r="S13" s="8"/>
      <c r="T13" s="8"/>
    </row>
    <row r="14" spans="1:20" x14ac:dyDescent="0.25">
      <c r="A14" s="5" t="s">
        <v>27</v>
      </c>
      <c r="B14" s="6">
        <v>112</v>
      </c>
      <c r="C14" s="11"/>
      <c r="D14" s="11"/>
      <c r="E14" s="9"/>
      <c r="F14" s="8">
        <f>G14+H14+I14+O14+P14</f>
        <v>0</v>
      </c>
      <c r="G14" s="8"/>
      <c r="H14" s="8"/>
      <c r="I14" s="8">
        <f t="shared" si="2"/>
        <v>0</v>
      </c>
      <c r="J14" s="8"/>
      <c r="K14" s="8"/>
      <c r="L14" s="8"/>
      <c r="M14" s="8"/>
      <c r="N14" s="8"/>
      <c r="O14" s="8"/>
      <c r="P14" s="8">
        <f t="shared" si="3"/>
        <v>0</v>
      </c>
      <c r="Q14" s="8"/>
      <c r="R14" s="8"/>
      <c r="S14" s="8"/>
      <c r="T14" s="8"/>
    </row>
    <row r="15" spans="1:20" x14ac:dyDescent="0.25">
      <c r="A15" s="5" t="s">
        <v>28</v>
      </c>
      <c r="B15" s="5"/>
      <c r="C15" s="11"/>
      <c r="D15" s="11"/>
      <c r="E15" s="9"/>
      <c r="F15" s="8">
        <f>G15+H15+I15+O15+P15</f>
        <v>0</v>
      </c>
      <c r="G15" s="8"/>
      <c r="H15" s="8"/>
      <c r="I15" s="8">
        <f t="shared" si="2"/>
        <v>0</v>
      </c>
      <c r="J15" s="8"/>
      <c r="K15" s="8"/>
      <c r="L15" s="8"/>
      <c r="M15" s="8"/>
      <c r="N15" s="8"/>
      <c r="O15" s="8"/>
      <c r="P15" s="8">
        <f t="shared" si="3"/>
        <v>0</v>
      </c>
      <c r="Q15" s="8"/>
      <c r="R15" s="8"/>
      <c r="S15" s="8"/>
      <c r="T15" s="8"/>
    </row>
    <row r="16" spans="1:20" ht="45" x14ac:dyDescent="0.25">
      <c r="A16" s="5" t="s">
        <v>29</v>
      </c>
      <c r="B16" s="6">
        <v>120</v>
      </c>
      <c r="C16" s="11"/>
      <c r="D16" s="11"/>
      <c r="E16" s="9"/>
      <c r="F16" s="8">
        <f>G16+H16+I16+O16+P16</f>
        <v>12149955</v>
      </c>
      <c r="G16" s="8">
        <f>G18+G19</f>
        <v>7849955</v>
      </c>
      <c r="H16" s="8"/>
      <c r="I16" s="8">
        <f t="shared" si="2"/>
        <v>0</v>
      </c>
      <c r="J16" s="8"/>
      <c r="K16" s="8"/>
      <c r="L16" s="8"/>
      <c r="M16" s="8"/>
      <c r="N16" s="8"/>
      <c r="O16" s="8"/>
      <c r="P16" s="8">
        <f t="shared" si="3"/>
        <v>4300000</v>
      </c>
      <c r="Q16" s="8">
        <f>Q18+Q19</f>
        <v>4300000</v>
      </c>
      <c r="R16" s="8"/>
      <c r="S16" s="8"/>
      <c r="T16" s="8"/>
    </row>
    <row r="17" spans="1:20" ht="16.5" customHeight="1" x14ac:dyDescent="0.25">
      <c r="A17" s="5" t="s">
        <v>11</v>
      </c>
      <c r="B17" s="5"/>
      <c r="C17" s="11"/>
      <c r="D17" s="11"/>
      <c r="E17" s="9"/>
      <c r="F17" s="8">
        <f>G17+H17+I17+O17+P17</f>
        <v>0</v>
      </c>
      <c r="G17" s="8"/>
      <c r="H17" s="8"/>
      <c r="I17" s="8">
        <f t="shared" si="2"/>
        <v>0</v>
      </c>
      <c r="J17" s="8"/>
      <c r="K17" s="8"/>
      <c r="L17" s="8"/>
      <c r="M17" s="8"/>
      <c r="N17" s="8"/>
      <c r="O17" s="8"/>
      <c r="P17" s="8">
        <f t="shared" si="3"/>
        <v>0</v>
      </c>
      <c r="Q17" s="8"/>
      <c r="R17" s="8"/>
      <c r="S17" s="8"/>
      <c r="T17" s="8"/>
    </row>
    <row r="18" spans="1:20" ht="60" x14ac:dyDescent="0.25">
      <c r="A18" s="5" t="s">
        <v>69</v>
      </c>
      <c r="B18" s="6">
        <v>121</v>
      </c>
      <c r="C18" s="11" t="s">
        <v>86</v>
      </c>
      <c r="D18" s="11"/>
      <c r="E18" s="9"/>
      <c r="F18" s="8">
        <f>G18+H18+I18+O18+P18</f>
        <v>7849955</v>
      </c>
      <c r="G18" s="8">
        <v>7849955</v>
      </c>
      <c r="H18" s="8"/>
      <c r="I18" s="8">
        <f t="shared" si="2"/>
        <v>0</v>
      </c>
      <c r="J18" s="8"/>
      <c r="K18" s="8"/>
      <c r="L18" s="8"/>
      <c r="M18" s="8"/>
      <c r="N18" s="8"/>
      <c r="O18" s="8"/>
      <c r="P18" s="8">
        <f t="shared" si="3"/>
        <v>0</v>
      </c>
      <c r="Q18" s="8"/>
      <c r="R18" s="8"/>
      <c r="S18" s="8"/>
      <c r="T18" s="8"/>
    </row>
    <row r="19" spans="1:20" ht="75" x14ac:dyDescent="0.25">
      <c r="A19" s="5" t="s">
        <v>70</v>
      </c>
      <c r="B19" s="6">
        <v>122</v>
      </c>
      <c r="C19" s="11" t="s">
        <v>86</v>
      </c>
      <c r="D19" s="11"/>
      <c r="E19" s="9"/>
      <c r="F19" s="8">
        <f>G19+H19+I19+O19+P19</f>
        <v>4300000</v>
      </c>
      <c r="G19" s="8"/>
      <c r="H19" s="8"/>
      <c r="I19" s="8">
        <f t="shared" si="2"/>
        <v>0</v>
      </c>
      <c r="J19" s="8"/>
      <c r="K19" s="8"/>
      <c r="L19" s="8"/>
      <c r="M19" s="8"/>
      <c r="N19" s="8"/>
      <c r="O19" s="8"/>
      <c r="P19" s="8">
        <f t="shared" si="3"/>
        <v>4300000</v>
      </c>
      <c r="Q19" s="8">
        <v>4300000</v>
      </c>
      <c r="R19" s="8"/>
      <c r="S19" s="8"/>
      <c r="T19" s="8"/>
    </row>
    <row r="20" spans="1:20" x14ac:dyDescent="0.25">
      <c r="A20" s="5" t="s">
        <v>28</v>
      </c>
      <c r="B20" s="5"/>
      <c r="C20" s="11"/>
      <c r="D20" s="11"/>
      <c r="E20" s="9"/>
      <c r="F20" s="8">
        <f>G20+H20+I20+O20+P20</f>
        <v>0</v>
      </c>
      <c r="G20" s="8"/>
      <c r="H20" s="8"/>
      <c r="I20" s="8">
        <f t="shared" si="2"/>
        <v>0</v>
      </c>
      <c r="J20" s="8"/>
      <c r="K20" s="8"/>
      <c r="L20" s="8"/>
      <c r="M20" s="8"/>
      <c r="N20" s="8"/>
      <c r="O20" s="8"/>
      <c r="P20" s="8">
        <f t="shared" si="3"/>
        <v>0</v>
      </c>
      <c r="Q20" s="8"/>
      <c r="R20" s="8"/>
      <c r="S20" s="8"/>
      <c r="T20" s="8"/>
    </row>
    <row r="21" spans="1:20" ht="82.5" customHeight="1" x14ac:dyDescent="0.25">
      <c r="A21" s="5" t="s">
        <v>30</v>
      </c>
      <c r="B21" s="6">
        <v>130</v>
      </c>
      <c r="C21" s="11"/>
      <c r="D21" s="11"/>
      <c r="E21" s="9"/>
      <c r="F21" s="8">
        <f>G21+H21+I21+O21+P21</f>
        <v>0</v>
      </c>
      <c r="G21" s="8"/>
      <c r="H21" s="8"/>
      <c r="I21" s="8">
        <f t="shared" si="2"/>
        <v>0</v>
      </c>
      <c r="J21" s="8"/>
      <c r="K21" s="8"/>
      <c r="L21" s="8"/>
      <c r="M21" s="8"/>
      <c r="N21" s="8"/>
      <c r="O21" s="8"/>
      <c r="P21" s="8">
        <f t="shared" si="3"/>
        <v>0</v>
      </c>
      <c r="Q21" s="8"/>
      <c r="R21" s="8"/>
      <c r="S21" s="8"/>
      <c r="T21" s="8"/>
    </row>
    <row r="22" spans="1:20" ht="150" customHeight="1" x14ac:dyDescent="0.25">
      <c r="A22" s="5" t="s">
        <v>31</v>
      </c>
      <c r="B22" s="6">
        <v>140</v>
      </c>
      <c r="C22" s="11"/>
      <c r="D22" s="11"/>
      <c r="E22" s="9"/>
      <c r="F22" s="8">
        <f>G22+H22+I22+O22+P22</f>
        <v>0</v>
      </c>
      <c r="G22" s="8"/>
      <c r="H22" s="8"/>
      <c r="I22" s="8">
        <f t="shared" si="2"/>
        <v>0</v>
      </c>
      <c r="J22" s="8"/>
      <c r="K22" s="8"/>
      <c r="L22" s="8"/>
      <c r="M22" s="8"/>
      <c r="N22" s="8"/>
      <c r="O22" s="8"/>
      <c r="P22" s="8">
        <f t="shared" si="3"/>
        <v>0</v>
      </c>
      <c r="Q22" s="8"/>
      <c r="R22" s="8"/>
      <c r="S22" s="8"/>
      <c r="T22" s="8"/>
    </row>
    <row r="23" spans="1:20" ht="49.5" customHeight="1" x14ac:dyDescent="0.25">
      <c r="A23" s="5" t="s">
        <v>32</v>
      </c>
      <c r="B23" s="6">
        <v>150</v>
      </c>
      <c r="C23" s="11" t="s">
        <v>110</v>
      </c>
      <c r="D23" s="11"/>
      <c r="E23" s="9"/>
      <c r="F23" s="8">
        <f>G23+H23+I23+O23+P23</f>
        <v>1091185</v>
      </c>
      <c r="G23" s="8"/>
      <c r="H23" s="8"/>
      <c r="I23" s="8">
        <f>J23+K23+L23+M23</f>
        <v>1091185</v>
      </c>
      <c r="J23" s="8">
        <v>809495</v>
      </c>
      <c r="K23" s="8">
        <v>63900</v>
      </c>
      <c r="L23" s="8">
        <v>153790</v>
      </c>
      <c r="M23" s="8">
        <v>64000</v>
      </c>
      <c r="N23" s="8">
        <v>99398</v>
      </c>
      <c r="O23" s="8"/>
      <c r="P23" s="8">
        <f t="shared" si="3"/>
        <v>0</v>
      </c>
      <c r="Q23" s="8"/>
      <c r="R23" s="8"/>
      <c r="S23" s="8"/>
      <c r="T23" s="8"/>
    </row>
    <row r="24" spans="1:20" x14ac:dyDescent="0.25">
      <c r="A24" s="5" t="s">
        <v>33</v>
      </c>
      <c r="B24" s="6">
        <v>160</v>
      </c>
      <c r="C24" s="11"/>
      <c r="D24" s="11"/>
      <c r="E24" s="9"/>
      <c r="F24" s="8">
        <f>G24+H24+I24+O24+P24</f>
        <v>0</v>
      </c>
      <c r="G24" s="8"/>
      <c r="H24" s="8"/>
      <c r="I24" s="8">
        <f t="shared" si="2"/>
        <v>0</v>
      </c>
      <c r="J24" s="8"/>
      <c r="K24" s="8"/>
      <c r="L24" s="8"/>
      <c r="M24" s="8"/>
      <c r="N24" s="8"/>
      <c r="O24" s="8"/>
      <c r="P24" s="8">
        <f t="shared" si="3"/>
        <v>0</v>
      </c>
      <c r="Q24" s="8"/>
      <c r="R24" s="8"/>
      <c r="S24" s="8"/>
      <c r="T24" s="8"/>
    </row>
    <row r="25" spans="1:20" ht="45" x14ac:dyDescent="0.25">
      <c r="A25" s="5" t="s">
        <v>34</v>
      </c>
      <c r="B25" s="6">
        <v>180</v>
      </c>
      <c r="C25" s="11"/>
      <c r="D25" s="11"/>
      <c r="E25" s="9"/>
      <c r="F25" s="8">
        <f>G25+H25+I25+O25+P25</f>
        <v>0</v>
      </c>
      <c r="G25" s="8"/>
      <c r="H25" s="8"/>
      <c r="I25" s="8">
        <f t="shared" si="2"/>
        <v>0</v>
      </c>
      <c r="J25" s="8"/>
      <c r="K25" s="8"/>
      <c r="L25" s="8"/>
      <c r="M25" s="8"/>
      <c r="N25" s="8"/>
      <c r="O25" s="8"/>
      <c r="P25" s="8">
        <f t="shared" si="3"/>
        <v>0</v>
      </c>
      <c r="Q25" s="8"/>
      <c r="R25" s="8"/>
      <c r="S25" s="8"/>
      <c r="T25" s="8"/>
    </row>
    <row r="26" spans="1:20" x14ac:dyDescent="0.25">
      <c r="A26" s="5" t="s">
        <v>11</v>
      </c>
      <c r="B26" s="5"/>
      <c r="C26" s="11"/>
      <c r="D26" s="11"/>
      <c r="E26" s="9"/>
      <c r="F26" s="8">
        <f>G26+H26+I26+O26+P26</f>
        <v>0</v>
      </c>
      <c r="G26" s="8"/>
      <c r="H26" s="8"/>
      <c r="I26" s="8">
        <f t="shared" si="2"/>
        <v>0</v>
      </c>
      <c r="J26" s="8"/>
      <c r="K26" s="8"/>
      <c r="L26" s="8"/>
      <c r="M26" s="8"/>
      <c r="N26" s="8"/>
      <c r="O26" s="8"/>
      <c r="P26" s="8">
        <f t="shared" si="3"/>
        <v>0</v>
      </c>
      <c r="Q26" s="8"/>
      <c r="R26" s="8"/>
      <c r="S26" s="8"/>
      <c r="T26" s="8"/>
    </row>
    <row r="27" spans="1:20" x14ac:dyDescent="0.25">
      <c r="A27" s="5" t="s">
        <v>26</v>
      </c>
      <c r="B27" s="6">
        <v>181</v>
      </c>
      <c r="C27" s="11"/>
      <c r="D27" s="11"/>
      <c r="E27" s="9"/>
      <c r="F27" s="8">
        <f>G27+H27+I27+O27+P27</f>
        <v>0</v>
      </c>
      <c r="G27" s="8"/>
      <c r="H27" s="8"/>
      <c r="I27" s="8">
        <f t="shared" si="2"/>
        <v>0</v>
      </c>
      <c r="J27" s="8"/>
      <c r="K27" s="8"/>
      <c r="L27" s="8"/>
      <c r="M27" s="8"/>
      <c r="N27" s="8"/>
      <c r="O27" s="8"/>
      <c r="P27" s="8">
        <f t="shared" si="3"/>
        <v>0</v>
      </c>
      <c r="Q27" s="8"/>
      <c r="R27" s="8"/>
      <c r="S27" s="8"/>
      <c r="T27" s="8"/>
    </row>
    <row r="28" spans="1:20" x14ac:dyDescent="0.25">
      <c r="A28" s="5" t="s">
        <v>27</v>
      </c>
      <c r="B28" s="6">
        <v>182</v>
      </c>
      <c r="C28" s="11"/>
      <c r="D28" s="11"/>
      <c r="E28" s="9"/>
      <c r="F28" s="8">
        <f>G28+H28+I28+O28+P28</f>
        <v>0</v>
      </c>
      <c r="G28" s="8"/>
      <c r="H28" s="8"/>
      <c r="I28" s="8">
        <f t="shared" si="2"/>
        <v>0</v>
      </c>
      <c r="J28" s="8"/>
      <c r="K28" s="8"/>
      <c r="L28" s="8"/>
      <c r="M28" s="8"/>
      <c r="N28" s="8"/>
      <c r="O28" s="8"/>
      <c r="P28" s="8">
        <f t="shared" si="3"/>
        <v>0</v>
      </c>
      <c r="Q28" s="8"/>
      <c r="R28" s="8"/>
      <c r="S28" s="8"/>
      <c r="T28" s="8"/>
    </row>
    <row r="29" spans="1:20" x14ac:dyDescent="0.25">
      <c r="A29" s="5" t="s">
        <v>28</v>
      </c>
      <c r="B29" s="5"/>
      <c r="C29" s="11"/>
      <c r="D29" s="11"/>
      <c r="E29" s="9"/>
      <c r="F29" s="8">
        <f>G29+H29+I29+O29+P29</f>
        <v>0</v>
      </c>
      <c r="G29" s="8"/>
      <c r="H29" s="8"/>
      <c r="I29" s="8">
        <f t="shared" si="2"/>
        <v>0</v>
      </c>
      <c r="J29" s="8"/>
      <c r="K29" s="8"/>
      <c r="L29" s="8"/>
      <c r="M29" s="8"/>
      <c r="N29" s="8"/>
      <c r="O29" s="8"/>
      <c r="P29" s="8">
        <f t="shared" si="3"/>
        <v>0</v>
      </c>
      <c r="Q29" s="8"/>
      <c r="R29" s="8"/>
      <c r="S29" s="8"/>
      <c r="T29" s="8"/>
    </row>
    <row r="30" spans="1:20" ht="30" x14ac:dyDescent="0.25">
      <c r="A30" s="5" t="s">
        <v>35</v>
      </c>
      <c r="B30" s="6">
        <v>200</v>
      </c>
      <c r="C30" s="11"/>
      <c r="D30" s="11"/>
      <c r="E30" s="9"/>
      <c r="F30" s="10">
        <f>G30+H30+I30+O30+P30</f>
        <v>13340538</v>
      </c>
      <c r="G30" s="10">
        <f>G32+G46+G53+G58</f>
        <v>7849955</v>
      </c>
      <c r="H30" s="10">
        <f>H32+H46+H53+H58</f>
        <v>0</v>
      </c>
      <c r="I30" s="10">
        <f>J30+K30+L30+M30+N30</f>
        <v>1190583</v>
      </c>
      <c r="J30" s="10">
        <f>J32+J46+J53+J58</f>
        <v>809495</v>
      </c>
      <c r="K30" s="10">
        <f>K32+K46+K53+K58</f>
        <v>63900</v>
      </c>
      <c r="L30" s="10">
        <f>L32+L46+L53+L58</f>
        <v>153790</v>
      </c>
      <c r="M30" s="10">
        <f>SUM(M32+M46+M53+M58)</f>
        <v>64000</v>
      </c>
      <c r="N30" s="10">
        <f>N32+N46+N53+N58</f>
        <v>99398</v>
      </c>
      <c r="O30" s="10">
        <f>O32+O46+O53+O58</f>
        <v>0</v>
      </c>
      <c r="P30" s="10">
        <f t="shared" si="3"/>
        <v>4300000</v>
      </c>
      <c r="Q30" s="10">
        <f>Q32+Q46+Q53+Q58</f>
        <v>4300000</v>
      </c>
      <c r="R30" s="10">
        <f>R32+R46+R53+R58</f>
        <v>0</v>
      </c>
      <c r="S30" s="10">
        <f>S32+S46+S53+S58</f>
        <v>0</v>
      </c>
      <c r="T30" s="10">
        <f>T32+T46+T53+T58</f>
        <v>0</v>
      </c>
    </row>
    <row r="31" spans="1:20" x14ac:dyDescent="0.25">
      <c r="A31" s="5" t="s">
        <v>11</v>
      </c>
      <c r="B31" s="5"/>
      <c r="C31" s="11"/>
      <c r="D31" s="11"/>
      <c r="E31" s="9"/>
      <c r="F31" s="8">
        <f>G31+H31+I31+O31+P31</f>
        <v>0</v>
      </c>
      <c r="G31" s="8"/>
      <c r="H31" s="8"/>
      <c r="I31" s="8">
        <f t="shared" si="2"/>
        <v>0</v>
      </c>
      <c r="J31" s="8"/>
      <c r="K31" s="8"/>
      <c r="L31" s="8"/>
      <c r="M31" s="8"/>
      <c r="N31" s="8"/>
      <c r="O31" s="8"/>
      <c r="P31" s="8">
        <f t="shared" si="3"/>
        <v>0</v>
      </c>
      <c r="Q31" s="8"/>
      <c r="R31" s="8"/>
      <c r="S31" s="8"/>
      <c r="T31" s="8"/>
    </row>
    <row r="32" spans="1:20" ht="42.75" x14ac:dyDescent="0.25">
      <c r="A32" s="12" t="s">
        <v>36</v>
      </c>
      <c r="B32" s="1">
        <v>210</v>
      </c>
      <c r="C32" s="13"/>
      <c r="D32" s="13"/>
      <c r="E32" s="14"/>
      <c r="F32" s="10">
        <f>G32+H32+I32+O32+P32</f>
        <v>6488698</v>
      </c>
      <c r="G32" s="10">
        <f>G34+G40</f>
        <v>5309309</v>
      </c>
      <c r="H32" s="10">
        <f>H34+H40</f>
        <v>0</v>
      </c>
      <c r="I32" s="10">
        <f t="shared" si="2"/>
        <v>1027185</v>
      </c>
      <c r="J32" s="10">
        <f>J34+J40</f>
        <v>809495</v>
      </c>
      <c r="K32" s="10">
        <f t="shared" ref="K32:O32" si="4">K34+K40</f>
        <v>63900</v>
      </c>
      <c r="L32" s="10">
        <f t="shared" si="4"/>
        <v>153790</v>
      </c>
      <c r="M32" s="10">
        <f>SUM(M34+M40)</f>
        <v>0</v>
      </c>
      <c r="N32" s="10">
        <f t="shared" si="4"/>
        <v>0</v>
      </c>
      <c r="O32" s="10">
        <f t="shared" si="4"/>
        <v>0</v>
      </c>
      <c r="P32" s="10">
        <f t="shared" si="3"/>
        <v>152204</v>
      </c>
      <c r="Q32" s="10">
        <f>Q34+Q40</f>
        <v>152204</v>
      </c>
      <c r="R32" s="10">
        <f t="shared" ref="R32:T32" si="5">R34+R40</f>
        <v>0</v>
      </c>
      <c r="S32" s="10">
        <f t="shared" si="5"/>
        <v>0</v>
      </c>
      <c r="T32" s="10">
        <f t="shared" si="5"/>
        <v>0</v>
      </c>
    </row>
    <row r="33" spans="1:20" x14ac:dyDescent="0.25">
      <c r="A33" s="5" t="s">
        <v>25</v>
      </c>
      <c r="B33" s="5"/>
      <c r="C33" s="11"/>
      <c r="D33" s="11"/>
      <c r="E33" s="9"/>
      <c r="F33" s="8">
        <f>G33+H33+I33+O33+P33</f>
        <v>0</v>
      </c>
      <c r="G33" s="8"/>
      <c r="H33" s="8"/>
      <c r="I33" s="8">
        <f t="shared" si="2"/>
        <v>0</v>
      </c>
      <c r="J33" s="8"/>
      <c r="K33" s="8"/>
      <c r="L33" s="8"/>
      <c r="M33" s="8"/>
      <c r="N33" s="8"/>
      <c r="O33" s="8"/>
      <c r="P33" s="8">
        <f t="shared" si="3"/>
        <v>0</v>
      </c>
      <c r="Q33" s="8"/>
      <c r="R33" s="8"/>
      <c r="S33" s="8"/>
      <c r="T33" s="8"/>
    </row>
    <row r="34" spans="1:20" ht="60" x14ac:dyDescent="0.25">
      <c r="A34" s="5" t="s">
        <v>37</v>
      </c>
      <c r="B34" s="6">
        <v>211</v>
      </c>
      <c r="C34" s="11"/>
      <c r="D34" s="11"/>
      <c r="E34" s="9"/>
      <c r="F34" s="8">
        <f>G34+H34+I34+O34+P34</f>
        <v>6486498</v>
      </c>
      <c r="G34" s="8">
        <f>G36+G38</f>
        <v>5307109</v>
      </c>
      <c r="H34" s="8">
        <f>H36+H38</f>
        <v>0</v>
      </c>
      <c r="I34" s="8">
        <f>J34+K34+L34</f>
        <v>1027185</v>
      </c>
      <c r="J34" s="8">
        <f>J36+J38</f>
        <v>809495</v>
      </c>
      <c r="K34" s="8">
        <f>K36+K38</f>
        <v>63900</v>
      </c>
      <c r="L34" s="8">
        <f>L36+L38</f>
        <v>153790</v>
      </c>
      <c r="M34" s="8"/>
      <c r="N34" s="8"/>
      <c r="O34" s="8">
        <f>O36+O38</f>
        <v>0</v>
      </c>
      <c r="P34" s="8">
        <f t="shared" si="3"/>
        <v>152204</v>
      </c>
      <c r="Q34" s="8">
        <f>SUM(Q35:Q39)</f>
        <v>152204</v>
      </c>
      <c r="R34" s="8">
        <f>R36+R38</f>
        <v>0</v>
      </c>
      <c r="S34" s="8">
        <f t="shared" ref="S34:T34" si="6">S36+S38</f>
        <v>0</v>
      </c>
      <c r="T34" s="8">
        <f t="shared" si="6"/>
        <v>0</v>
      </c>
    </row>
    <row r="35" spans="1:20" x14ac:dyDescent="0.25">
      <c r="A35" s="5" t="s">
        <v>25</v>
      </c>
      <c r="B35" s="5"/>
      <c r="C35" s="11"/>
      <c r="D35" s="11"/>
      <c r="E35" s="9"/>
      <c r="F35" s="8">
        <f>G35+H35+I35+O35+P35</f>
        <v>0</v>
      </c>
      <c r="G35" s="8"/>
      <c r="H35" s="8"/>
      <c r="I35" s="8">
        <f t="shared" si="2"/>
        <v>0</v>
      </c>
      <c r="J35" s="8"/>
      <c r="K35" s="8"/>
      <c r="L35" s="8"/>
      <c r="M35" s="8"/>
      <c r="N35" s="8"/>
      <c r="O35" s="8"/>
      <c r="P35" s="8">
        <f t="shared" si="3"/>
        <v>0</v>
      </c>
      <c r="Q35" s="8"/>
      <c r="R35" s="8"/>
      <c r="S35" s="8"/>
      <c r="T35" s="8"/>
    </row>
    <row r="36" spans="1:20" x14ac:dyDescent="0.25">
      <c r="A36" s="5" t="s">
        <v>38</v>
      </c>
      <c r="B36" s="6">
        <v>212</v>
      </c>
      <c r="C36" s="11" t="s">
        <v>72</v>
      </c>
      <c r="D36" s="11" t="s">
        <v>71</v>
      </c>
      <c r="E36" s="9"/>
      <c r="F36" s="8">
        <f>G36+H36+I36+O36+P36</f>
        <v>4865049.2300000004</v>
      </c>
      <c r="G36" s="8">
        <v>4076121</v>
      </c>
      <c r="H36" s="8"/>
      <c r="I36" s="8">
        <f t="shared" si="2"/>
        <v>788928.23</v>
      </c>
      <c r="J36" s="8">
        <v>621731.94999999995</v>
      </c>
      <c r="K36" s="8">
        <v>49078</v>
      </c>
      <c r="L36" s="8">
        <v>118118.28</v>
      </c>
      <c r="M36" s="8"/>
      <c r="N36" s="8"/>
      <c r="O36" s="8"/>
      <c r="P36" s="8">
        <f t="shared" si="3"/>
        <v>0</v>
      </c>
      <c r="Q36" s="8"/>
      <c r="R36" s="8"/>
      <c r="S36" s="8"/>
      <c r="T36" s="8"/>
    </row>
    <row r="37" spans="1:20" x14ac:dyDescent="0.25">
      <c r="A37" s="5" t="s">
        <v>38</v>
      </c>
      <c r="B37" s="6">
        <v>212</v>
      </c>
      <c r="C37" s="11" t="s">
        <v>72</v>
      </c>
      <c r="D37" s="11"/>
      <c r="E37" s="9"/>
      <c r="F37" s="8">
        <f>G37+H37+I37+O37+P37</f>
        <v>116900</v>
      </c>
      <c r="G37" s="8"/>
      <c r="H37" s="8"/>
      <c r="I37" s="8">
        <f t="shared" ref="I37" si="7">J37+K37+L37</f>
        <v>0</v>
      </c>
      <c r="J37" s="8"/>
      <c r="K37" s="8"/>
      <c r="L37" s="8"/>
      <c r="M37" s="8"/>
      <c r="N37" s="8"/>
      <c r="O37" s="8"/>
      <c r="P37" s="8">
        <f t="shared" ref="P37" si="8">Q37+R37+T37</f>
        <v>116900</v>
      </c>
      <c r="Q37" s="8">
        <v>116900</v>
      </c>
      <c r="R37" s="8"/>
      <c r="S37" s="8"/>
      <c r="T37" s="8"/>
    </row>
    <row r="38" spans="1:20" ht="45" x14ac:dyDescent="0.25">
      <c r="A38" s="5" t="s">
        <v>39</v>
      </c>
      <c r="B38" s="6">
        <v>213</v>
      </c>
      <c r="C38" s="11" t="s">
        <v>73</v>
      </c>
      <c r="D38" s="11" t="s">
        <v>71</v>
      </c>
      <c r="E38" s="9"/>
      <c r="F38" s="8">
        <f>G38+H38+I38+O38+P38</f>
        <v>1469244.77</v>
      </c>
      <c r="G38" s="8">
        <v>1230988</v>
      </c>
      <c r="H38" s="8"/>
      <c r="I38" s="8">
        <f t="shared" si="2"/>
        <v>238256.77</v>
      </c>
      <c r="J38" s="8">
        <v>187763.05</v>
      </c>
      <c r="K38" s="8">
        <v>14822</v>
      </c>
      <c r="L38" s="8">
        <v>35671.72</v>
      </c>
      <c r="M38" s="8"/>
      <c r="N38" s="8"/>
      <c r="O38" s="8"/>
      <c r="P38" s="8">
        <f t="shared" si="3"/>
        <v>0</v>
      </c>
      <c r="Q38" s="8"/>
      <c r="R38" s="8"/>
      <c r="S38" s="8"/>
      <c r="T38" s="8"/>
    </row>
    <row r="39" spans="1:20" ht="45" x14ac:dyDescent="0.25">
      <c r="A39" s="5" t="s">
        <v>39</v>
      </c>
      <c r="B39" s="6">
        <v>213</v>
      </c>
      <c r="C39" s="11" t="s">
        <v>73</v>
      </c>
      <c r="D39" s="11"/>
      <c r="E39" s="9"/>
      <c r="F39" s="8">
        <f>G39+H39+I39+O39+P39</f>
        <v>35304</v>
      </c>
      <c r="G39" s="8"/>
      <c r="H39" s="8"/>
      <c r="I39" s="8">
        <f t="shared" ref="I39" si="9">J39+K39+L39</f>
        <v>0</v>
      </c>
      <c r="J39" s="8"/>
      <c r="K39" s="8"/>
      <c r="L39" s="8"/>
      <c r="M39" s="8"/>
      <c r="N39" s="8"/>
      <c r="O39" s="8"/>
      <c r="P39" s="8">
        <f t="shared" ref="P39" si="10">Q39+R39+T39</f>
        <v>35304</v>
      </c>
      <c r="Q39" s="8">
        <v>35304</v>
      </c>
      <c r="R39" s="8"/>
      <c r="S39" s="8"/>
      <c r="T39" s="8"/>
    </row>
    <row r="40" spans="1:20" x14ac:dyDescent="0.25">
      <c r="A40" s="5" t="s">
        <v>40</v>
      </c>
      <c r="B40" s="6">
        <v>214</v>
      </c>
      <c r="C40" s="11" t="s">
        <v>75</v>
      </c>
      <c r="D40" s="11" t="s">
        <v>74</v>
      </c>
      <c r="E40" s="9"/>
      <c r="F40" s="8">
        <f>G40+H40+I40+O40+P40</f>
        <v>2200</v>
      </c>
      <c r="G40" s="8">
        <v>2200</v>
      </c>
      <c r="H40" s="8"/>
      <c r="I40" s="8">
        <f t="shared" si="2"/>
        <v>0</v>
      </c>
      <c r="J40" s="8"/>
      <c r="K40" s="8"/>
      <c r="L40" s="8"/>
      <c r="M40" s="8"/>
      <c r="N40" s="8"/>
      <c r="O40" s="8"/>
      <c r="P40" s="8">
        <f t="shared" ref="P40:P69" si="11">Q40+R40+T40</f>
        <v>0</v>
      </c>
      <c r="Q40" s="8">
        <v>0</v>
      </c>
      <c r="R40" s="8"/>
      <c r="S40" s="8"/>
      <c r="T40" s="8"/>
    </row>
    <row r="41" spans="1:20" ht="57" x14ac:dyDescent="0.25">
      <c r="A41" s="12" t="s">
        <v>41</v>
      </c>
      <c r="B41" s="1">
        <v>220</v>
      </c>
      <c r="C41" s="13"/>
      <c r="D41" s="13"/>
      <c r="E41" s="14"/>
      <c r="F41" s="8">
        <f>G41+H41+I41+O41+P41</f>
        <v>0</v>
      </c>
      <c r="G41" s="10"/>
      <c r="H41" s="10"/>
      <c r="I41" s="10">
        <f t="shared" si="2"/>
        <v>0</v>
      </c>
      <c r="J41" s="10"/>
      <c r="K41" s="10"/>
      <c r="L41" s="10"/>
      <c r="M41" s="10"/>
      <c r="N41" s="10"/>
      <c r="O41" s="10"/>
      <c r="P41" s="10">
        <f t="shared" si="11"/>
        <v>0</v>
      </c>
      <c r="Q41" s="10"/>
      <c r="R41" s="10"/>
      <c r="S41" s="10"/>
      <c r="T41" s="10"/>
    </row>
    <row r="42" spans="1:20" x14ac:dyDescent="0.25">
      <c r="A42" s="5" t="s">
        <v>25</v>
      </c>
      <c r="B42" s="5"/>
      <c r="C42" s="11"/>
      <c r="D42" s="11"/>
      <c r="E42" s="9"/>
      <c r="F42" s="8">
        <f>G42+H42+I42+O42+P42</f>
        <v>0</v>
      </c>
      <c r="G42" s="8"/>
      <c r="H42" s="8"/>
      <c r="I42" s="8">
        <f t="shared" si="2"/>
        <v>0</v>
      </c>
      <c r="J42" s="8"/>
      <c r="K42" s="8"/>
      <c r="L42" s="8"/>
      <c r="M42" s="8"/>
      <c r="N42" s="8"/>
      <c r="O42" s="8"/>
      <c r="P42" s="8">
        <f t="shared" si="11"/>
        <v>0</v>
      </c>
      <c r="Q42" s="8"/>
      <c r="R42" s="8"/>
      <c r="S42" s="8"/>
      <c r="T42" s="8"/>
    </row>
    <row r="43" spans="1:20" x14ac:dyDescent="0.25">
      <c r="A43" s="5" t="s">
        <v>26</v>
      </c>
      <c r="B43" s="6">
        <v>221</v>
      </c>
      <c r="C43" s="11"/>
      <c r="D43" s="11"/>
      <c r="E43" s="9"/>
      <c r="F43" s="8">
        <f>G43+H43+I43+O43+P43</f>
        <v>0</v>
      </c>
      <c r="G43" s="8"/>
      <c r="H43" s="8"/>
      <c r="I43" s="8">
        <f t="shared" si="2"/>
        <v>0</v>
      </c>
      <c r="J43" s="8"/>
      <c r="K43" s="8"/>
      <c r="L43" s="8"/>
      <c r="M43" s="8"/>
      <c r="N43" s="8"/>
      <c r="O43" s="8"/>
      <c r="P43" s="8">
        <f t="shared" si="11"/>
        <v>0</v>
      </c>
      <c r="Q43" s="8"/>
      <c r="R43" s="8"/>
      <c r="S43" s="8"/>
      <c r="T43" s="8"/>
    </row>
    <row r="44" spans="1:20" x14ac:dyDescent="0.25">
      <c r="A44" s="5" t="s">
        <v>27</v>
      </c>
      <c r="B44" s="6">
        <v>222</v>
      </c>
      <c r="C44" s="11"/>
      <c r="D44" s="11"/>
      <c r="E44" s="9"/>
      <c r="F44" s="8">
        <f>G44+H44+I44+O44+P44</f>
        <v>0</v>
      </c>
      <c r="G44" s="8"/>
      <c r="H44" s="8"/>
      <c r="I44" s="8">
        <f t="shared" si="2"/>
        <v>0</v>
      </c>
      <c r="J44" s="8"/>
      <c r="K44" s="8"/>
      <c r="L44" s="8"/>
      <c r="M44" s="8"/>
      <c r="N44" s="8"/>
      <c r="O44" s="8"/>
      <c r="P44" s="8">
        <f t="shared" si="11"/>
        <v>0</v>
      </c>
      <c r="Q44" s="8"/>
      <c r="R44" s="8"/>
      <c r="S44" s="8"/>
      <c r="T44" s="8"/>
    </row>
    <row r="45" spans="1:20" x14ac:dyDescent="0.25">
      <c r="A45" s="5" t="s">
        <v>28</v>
      </c>
      <c r="B45" s="5"/>
      <c r="C45" s="11"/>
      <c r="D45" s="11"/>
      <c r="E45" s="9"/>
      <c r="F45" s="8">
        <f>G45+H45+I45+O45+P45</f>
        <v>0</v>
      </c>
      <c r="G45" s="8"/>
      <c r="H45" s="8"/>
      <c r="I45" s="8">
        <f t="shared" si="2"/>
        <v>0</v>
      </c>
      <c r="J45" s="8"/>
      <c r="K45" s="8"/>
      <c r="L45" s="8"/>
      <c r="M45" s="8"/>
      <c r="N45" s="8"/>
      <c r="O45" s="8"/>
      <c r="P45" s="8">
        <f t="shared" si="11"/>
        <v>0</v>
      </c>
      <c r="Q45" s="8"/>
      <c r="R45" s="8"/>
      <c r="S45" s="8"/>
      <c r="T45" s="8"/>
    </row>
    <row r="46" spans="1:20" ht="42.75" x14ac:dyDescent="0.25">
      <c r="A46" s="12" t="s">
        <v>42</v>
      </c>
      <c r="B46" s="1">
        <v>230</v>
      </c>
      <c r="C46" s="13"/>
      <c r="D46" s="13"/>
      <c r="E46" s="14"/>
      <c r="F46" s="10">
        <f>G46+H46+I46+O46+P46</f>
        <v>444406</v>
      </c>
      <c r="G46" s="10">
        <f>G48+G49+G50+G51</f>
        <v>436226</v>
      </c>
      <c r="H46" s="10">
        <f>H48+H49+H50+H51</f>
        <v>0</v>
      </c>
      <c r="I46" s="10">
        <f t="shared" si="2"/>
        <v>0</v>
      </c>
      <c r="J46" s="10">
        <f t="shared" ref="J46:O46" si="12">J48+J49+J50+J51</f>
        <v>0</v>
      </c>
      <c r="K46" s="10">
        <f t="shared" si="12"/>
        <v>0</v>
      </c>
      <c r="L46" s="10">
        <f t="shared" si="12"/>
        <v>0</v>
      </c>
      <c r="M46" s="10">
        <f t="shared" si="12"/>
        <v>0</v>
      </c>
      <c r="N46" s="10">
        <f t="shared" si="12"/>
        <v>0</v>
      </c>
      <c r="O46" s="10">
        <f t="shared" si="12"/>
        <v>0</v>
      </c>
      <c r="P46" s="10">
        <f t="shared" si="11"/>
        <v>8180</v>
      </c>
      <c r="Q46" s="10">
        <f t="shared" ref="Q46:T46" si="13">Q48+Q49+Q50+Q51</f>
        <v>8180</v>
      </c>
      <c r="R46" s="10">
        <f t="shared" si="13"/>
        <v>0</v>
      </c>
      <c r="S46" s="10">
        <f t="shared" si="13"/>
        <v>0</v>
      </c>
      <c r="T46" s="10">
        <f t="shared" si="13"/>
        <v>0</v>
      </c>
    </row>
    <row r="47" spans="1:20" x14ac:dyDescent="0.25">
      <c r="A47" s="5" t="s">
        <v>25</v>
      </c>
      <c r="B47" s="5"/>
      <c r="C47" s="11"/>
      <c r="D47" s="11"/>
      <c r="E47" s="9"/>
      <c r="F47" s="8">
        <f>G47+H47+I47+O47+P47</f>
        <v>0</v>
      </c>
      <c r="G47" s="8"/>
      <c r="H47" s="8"/>
      <c r="I47" s="8">
        <f t="shared" si="2"/>
        <v>0</v>
      </c>
      <c r="J47" s="8"/>
      <c r="K47" s="8"/>
      <c r="L47" s="8"/>
      <c r="M47" s="8"/>
      <c r="N47" s="8"/>
      <c r="O47" s="8"/>
      <c r="P47" s="8">
        <f t="shared" si="11"/>
        <v>0</v>
      </c>
      <c r="Q47" s="8"/>
      <c r="R47" s="8"/>
      <c r="S47" s="8"/>
      <c r="T47" s="8"/>
    </row>
    <row r="48" spans="1:20" ht="30" x14ac:dyDescent="0.25">
      <c r="A48" s="5" t="s">
        <v>76</v>
      </c>
      <c r="B48" s="6">
        <v>231</v>
      </c>
      <c r="C48" s="11" t="s">
        <v>104</v>
      </c>
      <c r="D48" s="11" t="s">
        <v>82</v>
      </c>
      <c r="E48" s="9"/>
      <c r="F48" s="8">
        <f>G48+H48+I48+O48+P48</f>
        <v>77294</v>
      </c>
      <c r="G48" s="8">
        <v>77294</v>
      </c>
      <c r="H48" s="8"/>
      <c r="I48" s="8">
        <f t="shared" si="2"/>
        <v>0</v>
      </c>
      <c r="J48" s="8"/>
      <c r="K48" s="8"/>
      <c r="L48" s="8"/>
      <c r="M48" s="8"/>
      <c r="N48" s="8"/>
      <c r="O48" s="8"/>
      <c r="P48" s="8">
        <f t="shared" si="11"/>
        <v>0</v>
      </c>
      <c r="Q48" s="8"/>
      <c r="R48" s="8"/>
      <c r="S48" s="8"/>
      <c r="T48" s="8"/>
    </row>
    <row r="49" spans="1:20" ht="30" x14ac:dyDescent="0.25">
      <c r="A49" s="5" t="s">
        <v>77</v>
      </c>
      <c r="B49" s="6">
        <v>232</v>
      </c>
      <c r="C49" s="11" t="s">
        <v>104</v>
      </c>
      <c r="D49" s="11" t="s">
        <v>83</v>
      </c>
      <c r="E49" s="9"/>
      <c r="F49" s="8">
        <f>G49+H49+I49+O49+P49</f>
        <v>352502</v>
      </c>
      <c r="G49" s="8">
        <v>352502</v>
      </c>
      <c r="H49" s="8"/>
      <c r="I49" s="8">
        <f t="shared" si="2"/>
        <v>0</v>
      </c>
      <c r="J49" s="8"/>
      <c r="K49" s="8"/>
      <c r="L49" s="8"/>
      <c r="M49" s="8"/>
      <c r="N49" s="8"/>
      <c r="O49" s="8"/>
      <c r="P49" s="8">
        <f t="shared" si="11"/>
        <v>0</v>
      </c>
      <c r="Q49" s="8"/>
      <c r="R49" s="8"/>
      <c r="S49" s="8"/>
      <c r="T49" s="8"/>
    </row>
    <row r="50" spans="1:20" ht="30" x14ac:dyDescent="0.25">
      <c r="A50" s="5" t="s">
        <v>78</v>
      </c>
      <c r="B50" s="6">
        <v>233</v>
      </c>
      <c r="C50" s="11" t="s">
        <v>105</v>
      </c>
      <c r="D50" s="11" t="s">
        <v>84</v>
      </c>
      <c r="E50" s="9"/>
      <c r="F50" s="8">
        <f>G50+H50+I50+O50+P50</f>
        <v>6430</v>
      </c>
      <c r="G50" s="8">
        <v>6430</v>
      </c>
      <c r="H50" s="8"/>
      <c r="I50" s="8">
        <f t="shared" si="2"/>
        <v>0</v>
      </c>
      <c r="J50" s="8"/>
      <c r="K50" s="8"/>
      <c r="L50" s="8"/>
      <c r="M50" s="8"/>
      <c r="N50" s="8"/>
      <c r="O50" s="8"/>
      <c r="P50" s="8">
        <f t="shared" si="11"/>
        <v>0</v>
      </c>
      <c r="Q50" s="8"/>
      <c r="R50" s="8"/>
      <c r="S50" s="8"/>
      <c r="T50" s="8"/>
    </row>
    <row r="51" spans="1:20" x14ac:dyDescent="0.25">
      <c r="A51" s="5" t="s">
        <v>79</v>
      </c>
      <c r="B51" s="6"/>
      <c r="C51" s="11" t="s">
        <v>80</v>
      </c>
      <c r="D51" s="11"/>
      <c r="E51" s="9"/>
      <c r="F51" s="8">
        <f>G51+H51+I51+O51+P51</f>
        <v>8180</v>
      </c>
      <c r="G51" s="8"/>
      <c r="H51" s="8"/>
      <c r="I51" s="8">
        <f t="shared" si="2"/>
        <v>0</v>
      </c>
      <c r="J51" s="8"/>
      <c r="K51" s="8"/>
      <c r="L51" s="8"/>
      <c r="M51" s="8"/>
      <c r="N51" s="8"/>
      <c r="O51" s="8"/>
      <c r="P51" s="8">
        <f t="shared" si="11"/>
        <v>8180</v>
      </c>
      <c r="Q51" s="8">
        <v>8180</v>
      </c>
      <c r="R51" s="8"/>
      <c r="S51" s="8"/>
      <c r="T51" s="8"/>
    </row>
    <row r="52" spans="1:20" ht="51.75" customHeight="1" x14ac:dyDescent="0.25">
      <c r="A52" s="5" t="s">
        <v>43</v>
      </c>
      <c r="B52" s="6">
        <v>240</v>
      </c>
      <c r="C52" s="11"/>
      <c r="D52" s="11"/>
      <c r="E52" s="9"/>
      <c r="F52" s="8">
        <f>G52+H52+I52+O52+P52</f>
        <v>0</v>
      </c>
      <c r="G52" s="8"/>
      <c r="H52" s="8"/>
      <c r="I52" s="8">
        <f t="shared" si="2"/>
        <v>0</v>
      </c>
      <c r="J52" s="8"/>
      <c r="K52" s="8"/>
      <c r="L52" s="8"/>
      <c r="M52" s="8"/>
      <c r="N52" s="8"/>
      <c r="O52" s="8"/>
      <c r="P52" s="8">
        <f t="shared" si="11"/>
        <v>0</v>
      </c>
      <c r="Q52" s="8"/>
      <c r="R52" s="8"/>
      <c r="S52" s="8"/>
      <c r="T52" s="8"/>
    </row>
    <row r="53" spans="1:20" ht="78" customHeight="1" x14ac:dyDescent="0.25">
      <c r="A53" s="12" t="s">
        <v>44</v>
      </c>
      <c r="B53" s="1">
        <v>250</v>
      </c>
      <c r="C53" s="13"/>
      <c r="D53" s="13"/>
      <c r="E53" s="14"/>
      <c r="F53" s="10">
        <f>G53+H53+I53+O53+P53</f>
        <v>0</v>
      </c>
      <c r="G53" s="10">
        <f>G55+G56+G57</f>
        <v>0</v>
      </c>
      <c r="H53" s="10">
        <f>H55+H56+H57</f>
        <v>0</v>
      </c>
      <c r="I53" s="10">
        <f t="shared" si="2"/>
        <v>0</v>
      </c>
      <c r="J53" s="10">
        <f t="shared" ref="J53:O53" si="14">J55+J56+J57</f>
        <v>0</v>
      </c>
      <c r="K53" s="10">
        <f t="shared" si="14"/>
        <v>0</v>
      </c>
      <c r="L53" s="10">
        <f t="shared" si="14"/>
        <v>0</v>
      </c>
      <c r="M53" s="10">
        <f t="shared" si="14"/>
        <v>0</v>
      </c>
      <c r="N53" s="10">
        <f t="shared" si="14"/>
        <v>0</v>
      </c>
      <c r="O53" s="10">
        <f t="shared" si="14"/>
        <v>0</v>
      </c>
      <c r="P53" s="10">
        <f t="shared" si="11"/>
        <v>0</v>
      </c>
      <c r="Q53" s="10">
        <f t="shared" ref="Q53:T53" si="15">Q55+Q56+Q57</f>
        <v>0</v>
      </c>
      <c r="R53" s="10">
        <f t="shared" si="15"/>
        <v>0</v>
      </c>
      <c r="S53" s="10">
        <f t="shared" si="15"/>
        <v>0</v>
      </c>
      <c r="T53" s="10">
        <f t="shared" si="15"/>
        <v>0</v>
      </c>
    </row>
    <row r="54" spans="1:20" ht="13.5" customHeight="1" x14ac:dyDescent="0.25">
      <c r="A54" s="5" t="s">
        <v>11</v>
      </c>
      <c r="B54" s="6"/>
      <c r="C54" s="11"/>
      <c r="D54" s="11"/>
      <c r="E54" s="9"/>
      <c r="F54" s="8">
        <f>G54+H54+I54+O54+P54</f>
        <v>0</v>
      </c>
      <c r="G54" s="8"/>
      <c r="H54" s="8"/>
      <c r="I54" s="8">
        <f t="shared" si="2"/>
        <v>0</v>
      </c>
      <c r="J54" s="8"/>
      <c r="K54" s="8"/>
      <c r="L54" s="8"/>
      <c r="M54" s="8"/>
      <c r="N54" s="8"/>
      <c r="O54" s="8"/>
      <c r="P54" s="8">
        <f t="shared" si="11"/>
        <v>0</v>
      </c>
      <c r="Q54" s="8"/>
      <c r="R54" s="8"/>
      <c r="S54" s="8"/>
      <c r="T54" s="8"/>
    </row>
    <row r="55" spans="1:20" ht="60" customHeight="1" x14ac:dyDescent="0.25">
      <c r="A55" s="5" t="s">
        <v>45</v>
      </c>
      <c r="B55" s="6">
        <v>251</v>
      </c>
      <c r="C55" s="11"/>
      <c r="D55" s="11"/>
      <c r="E55" s="9"/>
      <c r="F55" s="8">
        <f>G55+H55+I55+O55+P55</f>
        <v>0</v>
      </c>
      <c r="G55" s="8"/>
      <c r="H55" s="8"/>
      <c r="I55" s="8">
        <f t="shared" si="2"/>
        <v>0</v>
      </c>
      <c r="J55" s="8"/>
      <c r="K55" s="8"/>
      <c r="L55" s="8"/>
      <c r="M55" s="8"/>
      <c r="N55" s="8"/>
      <c r="O55" s="8"/>
      <c r="P55" s="8">
        <f t="shared" si="11"/>
        <v>0</v>
      </c>
      <c r="Q55" s="8"/>
      <c r="R55" s="8"/>
      <c r="S55" s="8"/>
      <c r="T55" s="8"/>
    </row>
    <row r="56" spans="1:20" x14ac:dyDescent="0.25">
      <c r="A56" s="5" t="s">
        <v>46</v>
      </c>
      <c r="B56" s="6">
        <v>252</v>
      </c>
      <c r="C56" s="11"/>
      <c r="D56" s="11"/>
      <c r="E56" s="9"/>
      <c r="F56" s="8">
        <f>G56+H56+I56+O56+P56</f>
        <v>0</v>
      </c>
      <c r="G56" s="8"/>
      <c r="H56" s="8"/>
      <c r="I56" s="8">
        <f t="shared" si="2"/>
        <v>0</v>
      </c>
      <c r="J56" s="8"/>
      <c r="K56" s="8"/>
      <c r="L56" s="8"/>
      <c r="M56" s="8"/>
      <c r="N56" s="8"/>
      <c r="O56" s="8"/>
      <c r="P56" s="8">
        <f t="shared" si="11"/>
        <v>0</v>
      </c>
      <c r="Q56" s="8"/>
      <c r="R56" s="8"/>
      <c r="S56" s="8"/>
      <c r="T56" s="8"/>
    </row>
    <row r="57" spans="1:20" x14ac:dyDescent="0.25">
      <c r="A57" s="5" t="s">
        <v>85</v>
      </c>
      <c r="B57" s="6">
        <v>253</v>
      </c>
      <c r="C57" s="11" t="s">
        <v>87</v>
      </c>
      <c r="D57" s="11"/>
      <c r="E57" s="9"/>
      <c r="F57" s="8">
        <f>G57+H57+I57+O57+P57</f>
        <v>0</v>
      </c>
      <c r="G57" s="8"/>
      <c r="H57" s="8"/>
      <c r="I57" s="8">
        <f t="shared" si="2"/>
        <v>0</v>
      </c>
      <c r="J57" s="8"/>
      <c r="K57" s="8"/>
      <c r="L57" s="8"/>
      <c r="M57" s="8"/>
      <c r="N57" s="8"/>
      <c r="O57" s="8"/>
      <c r="P57" s="8">
        <f t="shared" si="11"/>
        <v>0</v>
      </c>
      <c r="Q57" s="8">
        <v>0</v>
      </c>
      <c r="R57" s="8"/>
      <c r="S57" s="8"/>
      <c r="T57" s="8"/>
    </row>
    <row r="58" spans="1:20" ht="52.5" customHeight="1" x14ac:dyDescent="0.25">
      <c r="A58" s="12" t="s">
        <v>47</v>
      </c>
      <c r="B58" s="1">
        <v>260</v>
      </c>
      <c r="C58" s="13"/>
      <c r="D58" s="13"/>
      <c r="E58" s="14"/>
      <c r="F58" s="10">
        <f>G58+H58+I58+O58+P58</f>
        <v>6407434</v>
      </c>
      <c r="G58" s="10">
        <f>G60+G61+G62+G63+G64+G65+G66+G67+G68+G69</f>
        <v>2104420</v>
      </c>
      <c r="H58" s="10">
        <f>H60+H61+H62+H63+H64+H65+H66+H67+H68+H69</f>
        <v>0</v>
      </c>
      <c r="I58" s="10">
        <f>J58+K58+L58+M58+N58</f>
        <v>163398</v>
      </c>
      <c r="J58" s="10">
        <f>J60+J61+J62+J63+J64+J65+J66+J67+J68+J69</f>
        <v>0</v>
      </c>
      <c r="K58" s="10">
        <f t="shared" ref="K58:O58" si="16">K60+K61+K62+K63+K64+K65+K66+K67+K68+K69</f>
        <v>0</v>
      </c>
      <c r="L58" s="10">
        <f t="shared" si="16"/>
        <v>0</v>
      </c>
      <c r="M58" s="10">
        <f t="shared" si="16"/>
        <v>64000</v>
      </c>
      <c r="N58" s="10">
        <f t="shared" si="16"/>
        <v>99398</v>
      </c>
      <c r="O58" s="10">
        <f t="shared" si="16"/>
        <v>0</v>
      </c>
      <c r="P58" s="10">
        <f t="shared" si="11"/>
        <v>4139616</v>
      </c>
      <c r="Q58" s="10">
        <f>Q60+Q61+Q62+Q63+Q64+Q65+Q66+Q67+Q68+Q69</f>
        <v>4139616</v>
      </c>
      <c r="R58" s="10">
        <f t="shared" ref="R58:T58" si="17">R60+R61+R62+R63+R64+R65+R66+R67+R68+R69</f>
        <v>0</v>
      </c>
      <c r="S58" s="10">
        <f t="shared" si="17"/>
        <v>0</v>
      </c>
      <c r="T58" s="10">
        <f t="shared" si="17"/>
        <v>0</v>
      </c>
    </row>
    <row r="59" spans="1:20" x14ac:dyDescent="0.25">
      <c r="A59" s="5" t="s">
        <v>11</v>
      </c>
      <c r="B59" s="5"/>
      <c r="C59" s="11"/>
      <c r="D59" s="11"/>
      <c r="E59" s="9"/>
      <c r="F59" s="8">
        <f>G59+H59+I59+O59+P59</f>
        <v>0</v>
      </c>
      <c r="G59" s="8"/>
      <c r="H59" s="8"/>
      <c r="I59" s="8">
        <f t="shared" si="2"/>
        <v>0</v>
      </c>
      <c r="J59" s="8"/>
      <c r="K59" s="8"/>
      <c r="L59" s="8"/>
      <c r="M59" s="8"/>
      <c r="N59" s="8"/>
      <c r="O59" s="8"/>
      <c r="P59" s="8">
        <f t="shared" si="11"/>
        <v>0</v>
      </c>
      <c r="Q59" s="8"/>
      <c r="R59" s="8"/>
      <c r="S59" s="8"/>
      <c r="T59" s="8"/>
    </row>
    <row r="60" spans="1:20" ht="18.75" customHeight="1" x14ac:dyDescent="0.25">
      <c r="A60" s="5" t="s">
        <v>48</v>
      </c>
      <c r="B60" s="6">
        <v>261</v>
      </c>
      <c r="C60" s="11" t="s">
        <v>88</v>
      </c>
      <c r="D60" s="11"/>
      <c r="E60" s="9">
        <v>120</v>
      </c>
      <c r="F60" s="8">
        <f>G60+H60+I60+O60+P60</f>
        <v>180000</v>
      </c>
      <c r="G60" s="8">
        <v>0</v>
      </c>
      <c r="H60" s="8"/>
      <c r="I60" s="8">
        <f t="shared" si="2"/>
        <v>0</v>
      </c>
      <c r="J60" s="8"/>
      <c r="K60" s="8"/>
      <c r="L60" s="8"/>
      <c r="M60" s="8"/>
      <c r="N60" s="8"/>
      <c r="O60" s="8"/>
      <c r="P60" s="8">
        <f t="shared" si="11"/>
        <v>180000</v>
      </c>
      <c r="Q60" s="8">
        <v>180000</v>
      </c>
      <c r="R60" s="8"/>
      <c r="S60" s="8"/>
      <c r="T60" s="8"/>
    </row>
    <row r="61" spans="1:20" ht="36" customHeight="1" x14ac:dyDescent="0.25">
      <c r="A61" s="5" t="s">
        <v>49</v>
      </c>
      <c r="B61" s="6">
        <v>262</v>
      </c>
      <c r="C61" s="11"/>
      <c r="D61" s="11"/>
      <c r="E61" s="9"/>
      <c r="F61" s="8">
        <f>G61+H61+I61+O61+P61</f>
        <v>0</v>
      </c>
      <c r="G61" s="8"/>
      <c r="H61" s="8"/>
      <c r="I61" s="8">
        <f t="shared" si="2"/>
        <v>0</v>
      </c>
      <c r="J61" s="8"/>
      <c r="K61" s="8"/>
      <c r="L61" s="8"/>
      <c r="M61" s="8"/>
      <c r="N61" s="8"/>
      <c r="O61" s="8"/>
      <c r="P61" s="8">
        <f t="shared" si="11"/>
        <v>0</v>
      </c>
      <c r="Q61" s="8"/>
      <c r="R61" s="8"/>
      <c r="S61" s="8"/>
      <c r="T61" s="8"/>
    </row>
    <row r="62" spans="1:20" ht="31.5" customHeight="1" x14ac:dyDescent="0.25">
      <c r="A62" s="5" t="s">
        <v>50</v>
      </c>
      <c r="B62" s="6">
        <v>263</v>
      </c>
      <c r="C62" s="11" t="s">
        <v>106</v>
      </c>
      <c r="D62" s="11" t="s">
        <v>89</v>
      </c>
      <c r="E62" s="9">
        <v>120</v>
      </c>
      <c r="F62" s="8">
        <f>G62+H62+I62+O62+P62</f>
        <v>1023872</v>
      </c>
      <c r="G62" s="8">
        <v>1023872</v>
      </c>
      <c r="H62" s="8"/>
      <c r="I62" s="8">
        <f t="shared" si="2"/>
        <v>0</v>
      </c>
      <c r="J62" s="8"/>
      <c r="K62" s="8"/>
      <c r="L62" s="8"/>
      <c r="M62" s="8"/>
      <c r="N62" s="8"/>
      <c r="O62" s="8"/>
      <c r="P62" s="8">
        <f t="shared" si="11"/>
        <v>0</v>
      </c>
      <c r="Q62" s="8"/>
      <c r="R62" s="8"/>
      <c r="S62" s="8"/>
      <c r="T62" s="8"/>
    </row>
    <row r="63" spans="1:20" ht="46.5" customHeight="1" x14ac:dyDescent="0.25">
      <c r="A63" s="7" t="s">
        <v>51</v>
      </c>
      <c r="B63" s="6">
        <v>264</v>
      </c>
      <c r="C63" s="11"/>
      <c r="D63" s="11"/>
      <c r="E63" s="9"/>
      <c r="F63" s="8">
        <f>G63+H63+I63+O63+P63</f>
        <v>0</v>
      </c>
      <c r="G63" s="8"/>
      <c r="H63" s="8"/>
      <c r="I63" s="8">
        <f t="shared" si="2"/>
        <v>0</v>
      </c>
      <c r="J63" s="8"/>
      <c r="K63" s="8"/>
      <c r="L63" s="8"/>
      <c r="M63" s="8"/>
      <c r="N63" s="8"/>
      <c r="O63" s="8"/>
      <c r="P63" s="8">
        <f t="shared" si="11"/>
        <v>0</v>
      </c>
      <c r="Q63" s="8"/>
      <c r="R63" s="8"/>
      <c r="S63" s="8"/>
      <c r="T63" s="8"/>
    </row>
    <row r="64" spans="1:20" ht="45" x14ac:dyDescent="0.25">
      <c r="A64" s="5" t="s">
        <v>52</v>
      </c>
      <c r="B64" s="6">
        <v>265</v>
      </c>
      <c r="C64" s="11" t="s">
        <v>91</v>
      </c>
      <c r="D64" s="11"/>
      <c r="E64" s="9">
        <v>120</v>
      </c>
      <c r="F64" s="8">
        <f>G64+H64+I64+O64+P64</f>
        <v>384000</v>
      </c>
      <c r="G64" s="8"/>
      <c r="H64" s="8"/>
      <c r="I64" s="8">
        <f>J64+K64+L64+M64</f>
        <v>64000</v>
      </c>
      <c r="J64" s="8"/>
      <c r="K64" s="8"/>
      <c r="L64" s="8"/>
      <c r="M64" s="8">
        <v>64000</v>
      </c>
      <c r="N64" s="8"/>
      <c r="O64" s="8"/>
      <c r="P64" s="8">
        <f t="shared" si="11"/>
        <v>320000</v>
      </c>
      <c r="Q64" s="8">
        <v>320000</v>
      </c>
      <c r="R64" s="8"/>
      <c r="S64" s="8"/>
      <c r="T64" s="8"/>
    </row>
    <row r="65" spans="1:20" ht="45" x14ac:dyDescent="0.25">
      <c r="A65" s="5" t="s">
        <v>90</v>
      </c>
      <c r="B65" s="6">
        <v>266</v>
      </c>
      <c r="C65" s="11" t="s">
        <v>92</v>
      </c>
      <c r="D65" s="11"/>
      <c r="E65" s="9"/>
      <c r="F65" s="8">
        <f>G65+H65+I65+O65+P65</f>
        <v>0</v>
      </c>
      <c r="G65" s="8"/>
      <c r="H65" s="8"/>
      <c r="I65" s="8">
        <f t="shared" si="2"/>
        <v>0</v>
      </c>
      <c r="J65" s="8"/>
      <c r="K65" s="8"/>
      <c r="L65" s="8"/>
      <c r="M65" s="8"/>
      <c r="N65" s="8"/>
      <c r="O65" s="8"/>
      <c r="P65" s="8">
        <f t="shared" si="11"/>
        <v>0</v>
      </c>
      <c r="Q65" s="8">
        <v>0</v>
      </c>
      <c r="R65" s="8"/>
      <c r="S65" s="8"/>
      <c r="T65" s="8"/>
    </row>
    <row r="66" spans="1:20" ht="30" x14ac:dyDescent="0.25">
      <c r="A66" s="5" t="s">
        <v>53</v>
      </c>
      <c r="B66" s="6">
        <v>267</v>
      </c>
      <c r="C66" s="11" t="s">
        <v>94</v>
      </c>
      <c r="D66" s="11"/>
      <c r="E66" s="9">
        <v>120</v>
      </c>
      <c r="F66" s="8">
        <f>G66+H66+I66+O66+P66</f>
        <v>488898</v>
      </c>
      <c r="G66" s="8"/>
      <c r="H66" s="8"/>
      <c r="I66" s="8">
        <f>J66+K66+L66+N66</f>
        <v>99398</v>
      </c>
      <c r="J66" s="8"/>
      <c r="K66" s="8"/>
      <c r="L66" s="8"/>
      <c r="M66" s="8"/>
      <c r="N66" s="8">
        <v>99398</v>
      </c>
      <c r="O66" s="8"/>
      <c r="P66" s="8">
        <f t="shared" si="11"/>
        <v>389500</v>
      </c>
      <c r="Q66" s="8">
        <v>389500</v>
      </c>
      <c r="R66" s="8"/>
      <c r="S66" s="8"/>
      <c r="T66" s="8"/>
    </row>
    <row r="67" spans="1:20" x14ac:dyDescent="0.25">
      <c r="A67" s="5" t="s">
        <v>93</v>
      </c>
      <c r="B67" s="6">
        <v>268</v>
      </c>
      <c r="C67" s="11" t="s">
        <v>95</v>
      </c>
      <c r="D67" s="11"/>
      <c r="E67" s="9">
        <v>120</v>
      </c>
      <c r="F67" s="8">
        <f>G67+H67+I67+O67+P67</f>
        <v>10500</v>
      </c>
      <c r="G67" s="8"/>
      <c r="H67" s="8"/>
      <c r="I67" s="8">
        <f t="shared" si="2"/>
        <v>0</v>
      </c>
      <c r="J67" s="8"/>
      <c r="K67" s="8"/>
      <c r="L67" s="8"/>
      <c r="M67" s="8"/>
      <c r="N67" s="8"/>
      <c r="O67" s="8"/>
      <c r="P67" s="8">
        <f t="shared" si="11"/>
        <v>10500</v>
      </c>
      <c r="Q67" s="8">
        <v>10500</v>
      </c>
      <c r="R67" s="8"/>
      <c r="S67" s="8"/>
      <c r="T67" s="8"/>
    </row>
    <row r="68" spans="1:20" ht="45" customHeight="1" x14ac:dyDescent="0.25">
      <c r="A68" s="5" t="s">
        <v>54</v>
      </c>
      <c r="B68" s="6">
        <v>269</v>
      </c>
      <c r="C68" s="11" t="s">
        <v>96</v>
      </c>
      <c r="D68" s="11"/>
      <c r="E68" s="9">
        <v>120</v>
      </c>
      <c r="F68" s="8">
        <f>G68+H68+I68+O68+P68</f>
        <v>180000</v>
      </c>
      <c r="G68" s="8"/>
      <c r="H68" s="8"/>
      <c r="I68" s="8">
        <f t="shared" si="2"/>
        <v>0</v>
      </c>
      <c r="J68" s="8"/>
      <c r="K68" s="8"/>
      <c r="L68" s="8"/>
      <c r="M68" s="8"/>
      <c r="N68" s="8"/>
      <c r="O68" s="8"/>
      <c r="P68" s="8">
        <f t="shared" si="11"/>
        <v>180000</v>
      </c>
      <c r="Q68" s="8">
        <v>180000</v>
      </c>
      <c r="R68" s="8"/>
      <c r="S68" s="8"/>
      <c r="T68" s="8"/>
    </row>
    <row r="69" spans="1:20" ht="57" customHeight="1" x14ac:dyDescent="0.25">
      <c r="A69" s="15" t="s">
        <v>55</v>
      </c>
      <c r="B69" s="1">
        <v>270</v>
      </c>
      <c r="C69" s="13"/>
      <c r="D69" s="13"/>
      <c r="E69" s="14"/>
      <c r="F69" s="10">
        <f>G69+H69+I69+O69+P69</f>
        <v>4140164</v>
      </c>
      <c r="G69" s="10">
        <f>G71+G73+G75+G76</f>
        <v>1080548</v>
      </c>
      <c r="H69" s="10">
        <f>H71+H73+H75+H76</f>
        <v>0</v>
      </c>
      <c r="I69" s="10">
        <f t="shared" si="2"/>
        <v>0</v>
      </c>
      <c r="J69" s="10">
        <f t="shared" ref="J69:O69" si="18">J71+J73+J75+J76</f>
        <v>0</v>
      </c>
      <c r="K69" s="10">
        <f t="shared" si="18"/>
        <v>0</v>
      </c>
      <c r="L69" s="10">
        <f t="shared" si="18"/>
        <v>0</v>
      </c>
      <c r="M69" s="10">
        <f t="shared" si="18"/>
        <v>0</v>
      </c>
      <c r="N69" s="10"/>
      <c r="O69" s="10">
        <f t="shared" si="18"/>
        <v>0</v>
      </c>
      <c r="P69" s="10">
        <f t="shared" si="11"/>
        <v>3059616</v>
      </c>
      <c r="Q69" s="10">
        <f>SUM(Q71:Q76)</f>
        <v>3059616</v>
      </c>
      <c r="R69" s="10">
        <f t="shared" ref="R69:T69" si="19">R71+R73+R75+R76</f>
        <v>0</v>
      </c>
      <c r="S69" s="10">
        <f t="shared" si="19"/>
        <v>0</v>
      </c>
      <c r="T69" s="10">
        <f t="shared" si="19"/>
        <v>0</v>
      </c>
    </row>
    <row r="70" spans="1:20" ht="12.75" customHeight="1" x14ac:dyDescent="0.25">
      <c r="A70" s="5" t="s">
        <v>11</v>
      </c>
      <c r="B70" s="6"/>
      <c r="C70" s="11"/>
      <c r="D70" s="11"/>
      <c r="E70" s="9"/>
      <c r="F70" s="8">
        <f>G70+H70+I70+O70+P70</f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30" x14ac:dyDescent="0.25">
      <c r="A71" s="5" t="s">
        <v>97</v>
      </c>
      <c r="B71" s="6">
        <v>271</v>
      </c>
      <c r="C71" s="11" t="s">
        <v>101</v>
      </c>
      <c r="D71" s="11" t="s">
        <v>102</v>
      </c>
      <c r="E71" s="9">
        <v>120</v>
      </c>
      <c r="F71" s="8">
        <f>G71+H71+I71+O71+P71</f>
        <v>949838</v>
      </c>
      <c r="G71" s="8">
        <v>949838</v>
      </c>
      <c r="H71" s="8"/>
      <c r="I71" s="8">
        <f t="shared" si="2"/>
        <v>0</v>
      </c>
      <c r="J71" s="8"/>
      <c r="K71" s="8"/>
      <c r="L71" s="8"/>
      <c r="M71" s="8"/>
      <c r="N71" s="8"/>
      <c r="O71" s="8"/>
      <c r="P71" s="8">
        <f>Q71+R71+T71</f>
        <v>0</v>
      </c>
      <c r="Q71" s="8"/>
      <c r="R71" s="8"/>
      <c r="S71" s="8"/>
      <c r="T71" s="8"/>
    </row>
    <row r="72" spans="1:20" ht="30" x14ac:dyDescent="0.25">
      <c r="A72" s="5" t="s">
        <v>97</v>
      </c>
      <c r="B72" s="6">
        <v>271</v>
      </c>
      <c r="C72" s="11" t="s">
        <v>101</v>
      </c>
      <c r="D72" s="11"/>
      <c r="E72" s="9">
        <v>120</v>
      </c>
      <c r="F72" s="8">
        <f>G72+H72+I72+O72+P72</f>
        <v>1450000</v>
      </c>
      <c r="G72" s="8"/>
      <c r="H72" s="8"/>
      <c r="I72" s="8">
        <f t="shared" ref="I72" si="20">J72+K72+L72</f>
        <v>0</v>
      </c>
      <c r="J72" s="8"/>
      <c r="K72" s="8"/>
      <c r="L72" s="8"/>
      <c r="M72" s="8"/>
      <c r="N72" s="8"/>
      <c r="O72" s="8"/>
      <c r="P72" s="8">
        <f>Q72+R72+T72</f>
        <v>1450000</v>
      </c>
      <c r="Q72" s="8">
        <v>1450000</v>
      </c>
      <c r="R72" s="8"/>
      <c r="S72" s="8"/>
      <c r="T72" s="8"/>
    </row>
    <row r="73" spans="1:20" x14ac:dyDescent="0.25">
      <c r="A73" s="5" t="s">
        <v>98</v>
      </c>
      <c r="B73" s="6">
        <v>272</v>
      </c>
      <c r="C73" s="11" t="s">
        <v>101</v>
      </c>
      <c r="D73" s="11" t="s">
        <v>103</v>
      </c>
      <c r="E73" s="9">
        <v>120</v>
      </c>
      <c r="F73" s="8">
        <f>G73+H73+I73+O73+P73</f>
        <v>50710</v>
      </c>
      <c r="G73" s="8">
        <v>50710</v>
      </c>
      <c r="H73" s="8"/>
      <c r="I73" s="8">
        <f t="shared" si="2"/>
        <v>0</v>
      </c>
      <c r="J73" s="8"/>
      <c r="K73" s="8"/>
      <c r="L73" s="8"/>
      <c r="M73" s="8"/>
      <c r="N73" s="8"/>
      <c r="O73" s="8"/>
      <c r="P73" s="8">
        <f t="shared" ref="P73:P76" si="21">Q73+R73+T73</f>
        <v>0</v>
      </c>
      <c r="Q73" s="8"/>
      <c r="R73" s="8"/>
      <c r="S73" s="8"/>
      <c r="T73" s="8"/>
    </row>
    <row r="74" spans="1:20" x14ac:dyDescent="0.25">
      <c r="A74" s="5" t="s">
        <v>98</v>
      </c>
      <c r="B74" s="6">
        <v>272</v>
      </c>
      <c r="C74" s="11" t="s">
        <v>101</v>
      </c>
      <c r="D74" s="11"/>
      <c r="E74" s="9">
        <v>120</v>
      </c>
      <c r="F74" s="8">
        <f>G74+H74+I74+O74+P74</f>
        <v>120000</v>
      </c>
      <c r="G74" s="8"/>
      <c r="H74" s="8"/>
      <c r="I74" s="8">
        <f t="shared" ref="I74" si="22">J74+K74+L74</f>
        <v>0</v>
      </c>
      <c r="J74" s="8"/>
      <c r="K74" s="8"/>
      <c r="L74" s="8"/>
      <c r="M74" s="8"/>
      <c r="N74" s="8"/>
      <c r="O74" s="8"/>
      <c r="P74" s="8">
        <f t="shared" ref="P74" si="23">Q74+R74+T74</f>
        <v>120000</v>
      </c>
      <c r="Q74" s="8">
        <v>120000</v>
      </c>
      <c r="R74" s="8"/>
      <c r="S74" s="8"/>
      <c r="T74" s="8"/>
    </row>
    <row r="75" spans="1:20" ht="30.75" customHeight="1" x14ac:dyDescent="0.25">
      <c r="A75" s="5" t="s">
        <v>99</v>
      </c>
      <c r="B75" s="6">
        <v>273</v>
      </c>
      <c r="C75" s="11" t="s">
        <v>101</v>
      </c>
      <c r="D75" s="11" t="s">
        <v>81</v>
      </c>
      <c r="E75" s="9">
        <v>120</v>
      </c>
      <c r="F75" s="8">
        <f>G75+H75+I75+O75+P75</f>
        <v>340000</v>
      </c>
      <c r="G75" s="8">
        <v>80000</v>
      </c>
      <c r="H75" s="8"/>
      <c r="I75" s="8">
        <f t="shared" si="2"/>
        <v>0</v>
      </c>
      <c r="J75" s="8"/>
      <c r="K75" s="8"/>
      <c r="L75" s="8"/>
      <c r="M75" s="8"/>
      <c r="N75" s="8"/>
      <c r="O75" s="8"/>
      <c r="P75" s="8">
        <f t="shared" si="21"/>
        <v>260000</v>
      </c>
      <c r="Q75" s="8">
        <v>260000</v>
      </c>
      <c r="R75" s="8"/>
      <c r="S75" s="8"/>
      <c r="T75" s="8"/>
    </row>
    <row r="76" spans="1:20" ht="30.75" customHeight="1" x14ac:dyDescent="0.25">
      <c r="A76" s="5" t="s">
        <v>100</v>
      </c>
      <c r="B76" s="6">
        <v>274</v>
      </c>
      <c r="C76" s="11" t="s">
        <v>101</v>
      </c>
      <c r="D76" s="11" t="s">
        <v>81</v>
      </c>
      <c r="E76" s="9">
        <v>120</v>
      </c>
      <c r="F76" s="8">
        <f>G76+H76+I76+O76+P76</f>
        <v>1229616</v>
      </c>
      <c r="G76" s="8"/>
      <c r="H76" s="8"/>
      <c r="I76" s="8">
        <f t="shared" si="2"/>
        <v>0</v>
      </c>
      <c r="J76" s="8"/>
      <c r="K76" s="8"/>
      <c r="L76" s="8"/>
      <c r="M76" s="8"/>
      <c r="N76" s="8"/>
      <c r="O76" s="8"/>
      <c r="P76" s="8">
        <f t="shared" si="21"/>
        <v>1229616</v>
      </c>
      <c r="Q76" s="8">
        <v>1229616</v>
      </c>
      <c r="R76" s="8"/>
      <c r="S76" s="8"/>
      <c r="T76" s="8"/>
    </row>
    <row r="77" spans="1:20" ht="50.25" customHeight="1" x14ac:dyDescent="0.25">
      <c r="A77" s="12" t="s">
        <v>56</v>
      </c>
      <c r="B77" s="1">
        <v>300</v>
      </c>
      <c r="C77" s="13"/>
      <c r="D77" s="13"/>
      <c r="E77" s="14"/>
      <c r="F77" s="8">
        <f>G77+H77+I77+O77+P77</f>
        <v>0</v>
      </c>
      <c r="G77" s="10"/>
      <c r="H77" s="10"/>
      <c r="I77" s="10">
        <f t="shared" si="2"/>
        <v>0</v>
      </c>
      <c r="J77" s="10"/>
      <c r="K77" s="10"/>
      <c r="L77" s="10"/>
      <c r="M77" s="10"/>
      <c r="N77" s="10"/>
      <c r="O77" s="10"/>
      <c r="P77" s="10">
        <f t="shared" ref="P77:P83" si="24">Q77+R77+T77</f>
        <v>0</v>
      </c>
      <c r="Q77" s="10"/>
      <c r="R77" s="10"/>
      <c r="S77" s="10"/>
      <c r="T77" s="10"/>
    </row>
    <row r="78" spans="1:20" x14ac:dyDescent="0.25">
      <c r="A78" s="5" t="s">
        <v>25</v>
      </c>
      <c r="B78" s="5"/>
      <c r="C78" s="11"/>
      <c r="D78" s="11"/>
      <c r="E78" s="9"/>
      <c r="F78" s="8">
        <f>G78+H78+I78+O78+P78</f>
        <v>0</v>
      </c>
      <c r="G78" s="8"/>
      <c r="H78" s="8"/>
      <c r="I78" s="8">
        <f t="shared" si="2"/>
        <v>0</v>
      </c>
      <c r="J78" s="8"/>
      <c r="K78" s="8"/>
      <c r="L78" s="8"/>
      <c r="M78" s="8"/>
      <c r="N78" s="8"/>
      <c r="O78" s="8"/>
      <c r="P78" s="8">
        <f t="shared" si="24"/>
        <v>0</v>
      </c>
      <c r="Q78" s="8"/>
      <c r="R78" s="8"/>
      <c r="S78" s="8"/>
      <c r="T78" s="8"/>
    </row>
    <row r="79" spans="1:20" ht="33.75" customHeight="1" x14ac:dyDescent="0.25">
      <c r="A79" s="5" t="s">
        <v>57</v>
      </c>
      <c r="B79" s="6">
        <v>310</v>
      </c>
      <c r="C79" s="11"/>
      <c r="D79" s="11"/>
      <c r="E79" s="9"/>
      <c r="F79" s="8">
        <f>G79+H79+I79+O79+P79</f>
        <v>0</v>
      </c>
      <c r="G79" s="8"/>
      <c r="H79" s="8"/>
      <c r="I79" s="8">
        <f t="shared" si="2"/>
        <v>0</v>
      </c>
      <c r="J79" s="8"/>
      <c r="K79" s="8"/>
      <c r="L79" s="8"/>
      <c r="M79" s="8"/>
      <c r="N79" s="8"/>
      <c r="O79" s="8"/>
      <c r="P79" s="8">
        <f t="shared" si="24"/>
        <v>0</v>
      </c>
      <c r="Q79" s="8"/>
      <c r="R79" s="8"/>
      <c r="S79" s="8"/>
      <c r="T79" s="8"/>
    </row>
    <row r="80" spans="1:20" ht="32.25" customHeight="1" x14ac:dyDescent="0.25">
      <c r="A80" s="5" t="s">
        <v>58</v>
      </c>
      <c r="B80" s="6">
        <v>320</v>
      </c>
      <c r="C80" s="11"/>
      <c r="D80" s="11"/>
      <c r="E80" s="9"/>
      <c r="F80" s="8">
        <f>G80+H80+I80+O80+P80</f>
        <v>0</v>
      </c>
      <c r="G80" s="8"/>
      <c r="H80" s="8"/>
      <c r="I80" s="8">
        <f t="shared" si="2"/>
        <v>0</v>
      </c>
      <c r="J80" s="8"/>
      <c r="K80" s="8"/>
      <c r="L80" s="8"/>
      <c r="M80" s="8"/>
      <c r="N80" s="8"/>
      <c r="O80" s="8"/>
      <c r="P80" s="8">
        <f t="shared" si="24"/>
        <v>0</v>
      </c>
      <c r="Q80" s="8"/>
      <c r="R80" s="8"/>
      <c r="S80" s="8"/>
      <c r="T80" s="8"/>
    </row>
    <row r="81" spans="1:20" ht="45.75" customHeight="1" x14ac:dyDescent="0.25">
      <c r="A81" s="5" t="s">
        <v>59</v>
      </c>
      <c r="B81" s="6">
        <v>400</v>
      </c>
      <c r="C81" s="11"/>
      <c r="D81" s="11"/>
      <c r="E81" s="9"/>
      <c r="F81" s="8">
        <f>G81+H81+I81+O81+P81</f>
        <v>0</v>
      </c>
      <c r="G81" s="8"/>
      <c r="H81" s="8"/>
      <c r="I81" s="8">
        <f t="shared" si="2"/>
        <v>0</v>
      </c>
      <c r="J81" s="8"/>
      <c r="K81" s="8"/>
      <c r="L81" s="8"/>
      <c r="M81" s="8"/>
      <c r="N81" s="8"/>
      <c r="O81" s="8"/>
      <c r="P81" s="8">
        <f t="shared" si="24"/>
        <v>0</v>
      </c>
      <c r="Q81" s="8"/>
      <c r="R81" s="8"/>
      <c r="S81" s="8"/>
      <c r="T81" s="8"/>
    </row>
    <row r="82" spans="1:20" x14ac:dyDescent="0.25">
      <c r="A82" s="5" t="s">
        <v>25</v>
      </c>
      <c r="B82" s="5"/>
      <c r="C82" s="11"/>
      <c r="D82" s="11"/>
      <c r="E82" s="9"/>
      <c r="F82" s="8">
        <f>G82+H82+I82+O82+P82</f>
        <v>0</v>
      </c>
      <c r="G82" s="8"/>
      <c r="H82" s="8"/>
      <c r="I82" s="8">
        <f t="shared" si="2"/>
        <v>0</v>
      </c>
      <c r="J82" s="8"/>
      <c r="K82" s="8"/>
      <c r="L82" s="8"/>
      <c r="M82" s="8"/>
      <c r="N82" s="8"/>
      <c r="O82" s="8"/>
      <c r="P82" s="8">
        <f t="shared" si="24"/>
        <v>0</v>
      </c>
      <c r="Q82" s="8"/>
      <c r="R82" s="8"/>
      <c r="S82" s="8"/>
      <c r="T82" s="8"/>
    </row>
    <row r="83" spans="1:20" ht="30" customHeight="1" x14ac:dyDescent="0.25">
      <c r="A83" s="5" t="s">
        <v>60</v>
      </c>
      <c r="B83" s="6">
        <v>410</v>
      </c>
      <c r="C83" s="11"/>
      <c r="D83" s="11"/>
      <c r="E83" s="9"/>
      <c r="F83" s="8">
        <f>G83+H83+I83+O83+P83</f>
        <v>0</v>
      </c>
      <c r="G83" s="8"/>
      <c r="H83" s="8"/>
      <c r="I83" s="8">
        <f t="shared" si="2"/>
        <v>0</v>
      </c>
      <c r="J83" s="8"/>
      <c r="K83" s="8"/>
      <c r="L83" s="8"/>
      <c r="M83" s="8"/>
      <c r="N83" s="8"/>
      <c r="O83" s="8"/>
      <c r="P83" s="8">
        <f t="shared" si="24"/>
        <v>0</v>
      </c>
      <c r="Q83" s="8"/>
      <c r="R83" s="8"/>
      <c r="S83" s="8"/>
      <c r="T83" s="8"/>
    </row>
    <row r="84" spans="1:20" x14ac:dyDescent="0.25">
      <c r="A84" s="5" t="s">
        <v>61</v>
      </c>
      <c r="B84" s="6">
        <v>420</v>
      </c>
      <c r="C84" s="11"/>
      <c r="D84" s="11"/>
      <c r="E84" s="9"/>
      <c r="F84" s="8">
        <f>G84+H84+I84+O84+P84</f>
        <v>0</v>
      </c>
      <c r="G84" s="8"/>
      <c r="H84" s="8"/>
      <c r="I84" s="8">
        <f t="shared" ref="I84:I86" si="25">J84+K84+L84</f>
        <v>0</v>
      </c>
      <c r="J84" s="8"/>
      <c r="K84" s="8"/>
      <c r="L84" s="8"/>
      <c r="M84" s="8"/>
      <c r="N84" s="8"/>
      <c r="O84" s="8"/>
      <c r="P84" s="8">
        <f t="shared" ref="P84:P86" si="26">Q84+R84+T84</f>
        <v>0</v>
      </c>
      <c r="Q84" s="8"/>
      <c r="R84" s="8"/>
      <c r="S84" s="8"/>
      <c r="T84" s="8"/>
    </row>
    <row r="85" spans="1:20" ht="33.75" customHeight="1" x14ac:dyDescent="0.25">
      <c r="A85" s="5" t="s">
        <v>62</v>
      </c>
      <c r="B85" s="6">
        <v>500</v>
      </c>
      <c r="C85" s="11"/>
      <c r="D85" s="11"/>
      <c r="E85" s="9"/>
      <c r="F85" s="8">
        <f>G85+H85+I85+O85+P85</f>
        <v>0</v>
      </c>
      <c r="G85" s="8">
        <f>G30-G9</f>
        <v>0</v>
      </c>
      <c r="H85" s="8"/>
      <c r="I85" s="8">
        <f t="shared" si="25"/>
        <v>0</v>
      </c>
      <c r="J85" s="8"/>
      <c r="K85" s="8"/>
      <c r="L85" s="8"/>
      <c r="M85" s="8"/>
      <c r="N85" s="8"/>
      <c r="O85" s="8"/>
      <c r="P85" s="8">
        <f t="shared" si="26"/>
        <v>0</v>
      </c>
      <c r="Q85" s="8">
        <v>0</v>
      </c>
      <c r="R85" s="8"/>
      <c r="S85" s="8"/>
      <c r="T85" s="8"/>
    </row>
    <row r="86" spans="1:20" ht="28.5" customHeight="1" x14ac:dyDescent="0.25">
      <c r="A86" s="5" t="s">
        <v>63</v>
      </c>
      <c r="B86" s="6">
        <v>600</v>
      </c>
      <c r="C86" s="11"/>
      <c r="D86" s="11"/>
      <c r="E86" s="9"/>
      <c r="F86" s="8">
        <f>G86+H86+I86+O86+P86</f>
        <v>0</v>
      </c>
      <c r="G86" s="8"/>
      <c r="H86" s="8"/>
      <c r="I86" s="8">
        <f t="shared" si="25"/>
        <v>0</v>
      </c>
      <c r="J86" s="8"/>
      <c r="K86" s="8"/>
      <c r="L86" s="8"/>
      <c r="M86" s="8"/>
      <c r="N86" s="8"/>
      <c r="O86" s="8"/>
      <c r="P86" s="8">
        <f t="shared" si="26"/>
        <v>0</v>
      </c>
      <c r="Q86" s="8"/>
      <c r="R86" s="8"/>
      <c r="S86" s="8"/>
      <c r="T86" s="8"/>
    </row>
  </sheetData>
  <mergeCells count="19">
    <mergeCell ref="M6:M7"/>
    <mergeCell ref="A4:A7"/>
    <mergeCell ref="N6:N7"/>
    <mergeCell ref="B4:B7"/>
    <mergeCell ref="C4:C7"/>
    <mergeCell ref="D4:D7"/>
    <mergeCell ref="E4:E7"/>
    <mergeCell ref="A2:T2"/>
    <mergeCell ref="P6:T6"/>
    <mergeCell ref="G5:T5"/>
    <mergeCell ref="F5:F7"/>
    <mergeCell ref="F4:T4"/>
    <mergeCell ref="L6:L7"/>
    <mergeCell ref="G6:G7"/>
    <mergeCell ref="H6:H7"/>
    <mergeCell ref="I6:I7"/>
    <mergeCell ref="J6:J7"/>
    <mergeCell ref="K6:K7"/>
    <mergeCell ref="O6:O7"/>
  </mergeCells>
  <hyperlinks>
    <hyperlink ref="I6" r:id="rId1" display="consultantplus://offline/ref=EB389B84AD87D278A60C7E7C2077DFA38465C1987DD8195C8624D6C56324F916827D4F1AF51BH0t7P"/>
  </hyperlinks>
  <pageMargins left="0.18" right="0.17" top="0.75" bottom="0.3" header="0.3" footer="0.3"/>
  <pageSetup paperSize="9" scale="5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2018-05-14T08:17:14Z</dcterms:modified>
</cp:coreProperties>
</file>